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1ER TRIM\"/>
    </mc:Choice>
  </mc:AlternateContent>
  <bookViews>
    <workbookView xWindow="0" yWindow="0" windowWidth="14115" windowHeight="9525" tabRatio="863" activeTab="11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G113" i="59" l="1"/>
  <c r="G114" i="59"/>
  <c r="G110" i="59" s="1"/>
  <c r="G115" i="59"/>
  <c r="G116" i="59"/>
  <c r="G117" i="59"/>
  <c r="G118" i="59"/>
  <c r="G119" i="59"/>
  <c r="G120" i="59"/>
  <c r="G121" i="59"/>
  <c r="G122" i="59"/>
  <c r="G123" i="59"/>
  <c r="G112" i="59"/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6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F120" i="59"/>
  <c r="E120" i="59"/>
  <c r="D120" i="59"/>
  <c r="C12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9" i="64"/>
  <c r="B50" i="65" l="1"/>
  <c r="B39" i="65"/>
  <c r="B48" i="65"/>
  <c r="B37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06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<sst xmlns="http://schemas.openxmlformats.org/spreadsheetml/2006/main" count="953" uniqueCount="682">
  <si>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</si>
  <si>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</si>
  <si>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</si>
  <si>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</si>
  <si>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</si>
  <si>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</si>
  <si>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</si>
  <si>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</si>
  <si>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</si>
  <si>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</si>
  <si>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</si>
  <si>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</si>
  <si>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</si>
  <si>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</si>
  <si>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</si>
  <si>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</si>
  <si>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</si>
  <si>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</si>
  <si>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</si>
  <si>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</si>
  <si>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</si>
  <si>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</si>
  <si>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</si>
  <si>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</si>
  <si>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</si>
  <si>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</si>
  <si>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</si>
  <si>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</si>
  <si>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</si>
  <si>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</si>
  <si>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</si>
  <si>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</si>
  <si>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</si>
  <si>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</si>
  <si>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</si>
  <si>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</si>
  <si>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</si>
  <si>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</si>
  <si>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</si>
  <si>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</si>
  <si>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</si>
  <si>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</si>
  <si>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</si>
  <si>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</si>
  <si>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</si>
  <si>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</si>
  <si>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</si>
  <si>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</si>
  <si>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</si>
  <si>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</si>
  <si>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</si>
  <si>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</si>
  <si>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</si>
  <si>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</si>
  <si>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</si>
  <si>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</si>
  <si>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</si>
  <si>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</si>
  <si>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</si>
  <si>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</si>
  <si>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</si>
  <si>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</si>
  <si>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</si>
  <si>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</si>
  <si>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</si>
  <si>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</si>
  <si>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</si>
  <si>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</si>
  <si>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</si>
  <si>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</si>
  <si>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</si>
  <si>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</si>
  <si>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</si>
  <si>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</si>
  <si>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</si>
  <si>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</si>
  <si>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</si>
  <si>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</si>
  <si>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</si>
  <si>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</si>
  <si>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</si>
  <si>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</si>
  <si>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</si>
  <si>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</si>
  <si>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</si>
  <si>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</si>
  <si>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</si>
  <si>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</si>
  <si>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</si>
  <si>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</si>
  <si>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</si>
  <si>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</si>
  <si>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</si>
  <si>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</si>
  <si>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</si>
  <si>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</si>
  <si>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</si>
  <si>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</si>
  <si>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</si>
  <si>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</si>
  <si>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</si>
  <si>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</si>
  <si>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</si>
  <si>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</si>
  <si>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</si>
  <si>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</si>
  <si>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</si>
  <si>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</si>
  <si>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</si>
  <si>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</si>
  <si>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</si>
  <si>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</si>
  <si>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</si>
  <si>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</si>
  <si>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</si>
  <si>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</si>
  <si>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</si>
  <si>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</si>
  <si>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</si>
  <si>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</si>
  <si>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</si>
  <si>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</si>
  <si>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</si>
  <si>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</si>
  <si>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</si>
  <si>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</si>
  <si>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</si>
  <si>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</si>
  <si>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</si>
  <si>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</si>
  <si>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</si>
  <si>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</si>
  <si>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</si>
  <si>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</si>
  <si>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</si>
  <si>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</si>
  <si>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</si>
  <si>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</si>
  <si>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</si>
  <si>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</si>
  <si>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</si>
  <si>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</si>
  <si>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</si>
  <si>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</si>
  <si>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</si>
  <si>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</si>
  <si>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</si>
  <si>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</si>
  <si>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</si>
  <si>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</si>
  <si>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</si>
  <si>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</si>
  <si>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</si>
  <si>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</si>
  <si>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</si>
  <si>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</si>
  <si>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</si>
  <si>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</si>
  <si>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</si>
  <si>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</si>
  <si>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</si>
  <si>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</si>
  <si>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</si>
  <si>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</si>
  <si>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</si>
  <si>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</si>
  <si>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</si>
  <si>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</si>
  <si>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</si>
  <si>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</si>
  <si>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</si>
  <si>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</si>
  <si>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</si>
  <si>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</si>
  <si>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</si>
  <si>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</si>
  <si>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</si>
  <si>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</si>
  <si>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</si>
  <si>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</si>
  <si>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</si>
  <si>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</si>
  <si>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</si>
  <si>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</si>
  <si>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</si>
  <si>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</si>
  <si>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</si>
  <si>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</si>
  <si>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</si>
  <si>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</si>
  <si>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</si>
  <si>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</si>
  <si>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</si>
  <si>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</si>
  <si>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</si>
  <si>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</si>
  <si>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</si>
  <si>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</si>
  <si>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</si>
  <si>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</si>
  <si>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</si>
  <si>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</si>
  <si>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</si>
  <si>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</si>
  <si>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</si>
  <si>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</si>
  <si>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</si>
  <si>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</si>
  <si>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</si>
  <si>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</si>
  <si>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</si>
  <si>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</si>
  <si>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</si>
  <si>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</si>
  <si>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</si>
  <si>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</si>
  <si>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</si>
  <si>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</si>
  <si>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</si>
  <si>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</si>
  <si>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</si>
  <si>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</si>
  <si>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</si>
  <si>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</si>
  <si>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</si>
  <si>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</si>
  <si>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</si>
  <si>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</si>
  <si>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</si>
  <si>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</si>
  <si>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</si>
  <si>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</si>
  <si>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</si>
  <si>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</si>
  <si>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</si>
  <si>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</si>
  <si>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</si>
  <si>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</si>
  <si>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</si>
  <si>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</si>
  <si>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</si>
  <si>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</si>
  <si>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</si>
  <si>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</si>
  <si>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</si>
  <si>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</si>
  <si>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</si>
  <si>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</si>
  <si>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</si>
  <si>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</si>
  <si>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</si>
  <si>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</si>
  <si>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</si>
  <si>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</si>
  <si>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</si>
  <si>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</si>
  <si>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</si>
  <si>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</si>
  <si>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</si>
  <si>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</si>
  <si>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</si>
  <si>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</si>
  <si>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</si>
  <si>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</si>
  <si>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</si>
  <si>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</si>
  <si>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</si>
  <si>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</si>
  <si>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</si>
  <si>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</si>
  <si>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</si>
  <si>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</si>
  <si>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</si>
  <si>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</si>
  <si>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</si>
  <si>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</si>
  <si>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</si>
  <si>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</si>
  <si>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</si>
  <si>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</si>
  <si>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</si>
  <si>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</si>
  <si>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</si>
  <si>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</si>
  <si>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</si>
  <si>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</si>
  <si>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</si>
  <si>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</si>
  <si>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</si>
  <si>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</si>
  <si>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</si>
  <si>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</si>
  <si>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</si>
  <si>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</si>
  <si>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</si>
  <si>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</si>
  <si>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</si>
  <si>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</si>
  <si>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</si>
  <si>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</si>
  <si>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</si>
  <si>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</si>
  <si>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</si>
  <si>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</si>
  <si>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</si>
  <si>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</si>
  <si>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</si>
  <si>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</si>
  <si>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</si>
  <si>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</si>
  <si>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</si>
  <si>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</si>
  <si>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</si>
  <si>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</si>
  <si>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</si>
  <si>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</si>
  <si>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</si>
  <si>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</si>
  <si>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</si>
  <si>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</si>
  <si>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</si>
  <si>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</si>
  <si>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</si>
  <si>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</si>
  <si>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</si>
  <si>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</si>
  <si>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</si>
  <si>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</si>
  <si>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</si>
  <si>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</si>
  <si>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</si>
  <si>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</si>
  <si>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</si>
  <si>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</si>
  <si>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</si>
  <si>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</si>
  <si>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</si>
  <si>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</si>
  <si>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</si>
  <si>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</si>
  <si>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</si>
  <si>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</si>
  <si>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</si>
  <si>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</si>
  <si>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</si>
  <si>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</si>
  <si>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</si>
  <si>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</si>
  <si>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</si>
  <si>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</si>
  <si>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</si>
  <si>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</si>
  <si>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</si>
  <si>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</si>
  <si>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</si>
  <si>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</si>
  <si>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</si>
  <si>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</si>
  <si>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</si>
  <si>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</si>
  <si>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</si>
  <si>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</si>
  <si>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</si>
  <si>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</si>
  <si>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</si>
  <si>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</si>
  <si>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</si>
  <si>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</si>
  <si>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</si>
  <si>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</si>
  <si>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</si>
  <si>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</si>
  <si>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</si>
  <si>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</si>
  <si>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</si>
  <si>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</si>
  <si>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</si>
  <si>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</si>
  <si>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</si>
  <si>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</si>
  <si>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</si>
  <si>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</si>
  <si>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</si>
  <si>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</si>
  <si>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</si>
  <si>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</si>
  <si>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</si>
  <si>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</si>
  <si>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</si>
  <si>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</si>
  <si>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</si>
  <si>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</si>
  <si>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</si>
  <si>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</si>
  <si>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</si>
  <si>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</si>
  <si>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</si>
  <si>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</si>
  <si>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</si>
  <si>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</si>
  <si>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</si>
  <si>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</si>
  <si>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</si>
  <si>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</si>
  <si>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</si>
  <si>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</si>
  <si>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</si>
  <si>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</si>
  <si>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</si>
  <si>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</si>
  <si>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</si>
  <si>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</si>
  <si>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</si>
  <si>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</si>
  <si>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</si>
  <si>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</si>
  <si>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</si>
  <si>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</si>
  <si>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</si>
  <si>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</si>
  <si>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</si>
  <si>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</si>
  <si>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</si>
  <si>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</si>
  <si>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</si>
  <si>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</si>
  <si>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</si>
  <si>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</si>
  <si>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</si>
  <si>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</si>
  <si>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</si>
  <si>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</si>
  <si>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</si>
  <si>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</si>
  <si>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</si>
  <si>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</si>
  <si>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</si>
  <si>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</si>
  <si>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</si>
  <si>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</si>
  <si>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</si>
  <si>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</si>
  <si>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</si>
  <si>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</si>
  <si>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</si>
  <si>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</si>
  <si>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</si>
  <si>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</si>
  <si>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</si>
  <si>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</si>
  <si>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</si>
  <si>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</si>
  <si>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</si>
  <si>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</si>
  <si>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</si>
  <si>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</si>
  <si>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</si>
  <si>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</si>
  <si>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</si>
  <si>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</si>
  <si>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</si>
  <si>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</si>
  <si>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</si>
  <si>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</si>
  <si>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</si>
  <si>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</si>
  <si>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</si>
  <si>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</si>
  <si>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</si>
  <si>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</si>
  <si>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</si>
  <si>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</si>
  <si>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</si>
  <si>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</si>
  <si>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</si>
  <si>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</si>
  <si>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</si>
  <si>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</si>
  <si>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</si>
  <si>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</si>
  <si>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</si>
  <si>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</si>
  <si>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</si>
  <si>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</si>
  <si>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</si>
  <si>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</si>
  <si>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</si>
  <si>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</si>
  <si>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</si>
  <si>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</si>
  <si>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</si>
  <si>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</si>
  <si>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</si>
  <si>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</si>
  <si>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</si>
  <si>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</si>
  <si>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</si>
  <si>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</si>
  <si>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</si>
  <si>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</si>
  <si>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</si>
  <si>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</si>
  <si>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</si>
  <si>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</si>
  <si>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</si>
  <si>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</si>
  <si>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</si>
  <si>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</si>
  <si>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</si>
  <si>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</si>
  <si>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</si>
  <si>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</si>
  <si>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</si>
  <si>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</si>
  <si>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</si>
  <si>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</si>
  <si>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</si>
  <si>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</si>
  <si>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</si>
  <si>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</si>
  <si>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</si>
  <si>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</si>
  <si>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</si>
  <si>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</si>
  <si>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</si>
  <si>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</si>
  <si>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</si>
  <si>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</si>
  <si>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</si>
  <si>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</si>
  <si>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</si>
  <si>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</si>
  <si>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</si>
  <si>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</si>
  <si>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</si>
  <si>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</si>
  <si>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</si>
  <si>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</si>
  <si>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</si>
  <si>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</si>
  <si>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</si>
  <si>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</si>
  <si>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</si>
  <si>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</si>
  <si>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</si>
  <si>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</si>
  <si>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</si>
  <si>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</si>
  <si>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</si>
  <si>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</si>
  <si>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</si>
  <si>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</si>
  <si>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</si>
  <si>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</si>
  <si>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</si>
  <si>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</si>
  <si>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</si>
  <si>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</si>
  <si>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</si>
  <si>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</si>
  <si>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</si>
  <si>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</si>
  <si>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</si>
  <si>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</si>
  <si>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</si>
  <si>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</si>
  <si>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</si>
  <si>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</si>
  <si>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</si>
  <si>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</si>
  <si>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</si>
  <si>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</si>
  <si>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</si>
  <si>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</si>
  <si>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</si>
  <si>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</si>
  <si>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</si>
  <si>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</si>
  <si>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</si>
  <si>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</si>
  <si>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</si>
  <si>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</si>
  <si>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</si>
  <si>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</si>
  <si>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</si>
  <si>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</si>
  <si>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</si>
  <si>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</si>
  <si>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</si>
  <si>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</si>
  <si>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</si>
  <si>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</si>
  <si>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</si>
  <si>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</si>
  <si>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</si>
  <si>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</si>
  <si>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</si>
  <si>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</si>
  <si>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</si>
  <si>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</si>
  <si>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</si>
  <si>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</si>
  <si>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</si>
  <si>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</si>
  <si>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</si>
  <si>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</si>
  <si>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</si>
  <si>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</si>
  <si>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</si>
  <si>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</si>
  <si>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</si>
  <si>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</si>
  <si>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</si>
  <si>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</si>
  <si>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</si>
  <si>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</si>
  <si>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</si>
  <si>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</si>
  <si>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</si>
  <si>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</si>
  <si>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</si>
  <si>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</si>
  <si>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</si>
  <si>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</si>
  <si>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</si>
  <si>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</si>
  <si>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</si>
  <si>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</si>
  <si>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</si>
  <si>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</si>
  <si>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</si>
  <si>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</si>
  <si>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</si>
  <si>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</si>
  <si>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</si>
  <si>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</si>
  <si>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</si>
  <si>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</si>
  <si>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</si>
  <si>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</si>
  <si>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</si>
  <si>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</si>
  <si>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</si>
  <si>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</si>
  <si>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</si>
  <si>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</si>
  <si>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</si>
  <si>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</si>
  <si>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</si>
  <si>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</si>
  <si>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</si>
  <si>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</si>
  <si>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</si>
  <si>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</si>
  <si>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</si>
  <si>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</si>
  <si>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</si>
  <si>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</si>
  <si>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</si>
  <si>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</si>
  <si>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</si>
  <si>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</si>
  <si>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</si>
  <si>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</si>
  <si>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</si>
  <si>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</si>
  <si>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</si>
  <si>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Junta Municipal de Agua Potable y Alcantarillado de Acámbaro, Gto.</t>
  </si>
  <si>
    <t>Correspondiente del 1 de Enero al 31 de Marzo de 2024</t>
  </si>
  <si>
    <t>Este porcentaje siempre va a reflejar mas  del 10% del gasto total del ejercicio debido a que es la principal cuenta para la operación de la demanda que tiene en el organismo operador.</t>
  </si>
  <si>
    <t>Se realiza el Pago de Energía Electrica de 22 Pozos, así como de las oficinas, la Planta Tratadora, Planta Potabilizadora y el Almacen.</t>
  </si>
  <si>
    <t>IVA Acreditable acumulado</t>
  </si>
  <si>
    <t>Anticipos de nómina y gastos a comprobar.</t>
  </si>
  <si>
    <t>IVA por Acreditar, IVA Acre-Dev, con cambio en el sistema contable, aquí esta el IVA de Junio</t>
  </si>
  <si>
    <t>Depreciación Anual</t>
  </si>
  <si>
    <t>El trabajador abandono el trabajo sin avisar,se realizará el pago en cuanto el Trabajador se presente o prescriba.</t>
  </si>
  <si>
    <t>IVA trasladado en proceso de depuración</t>
  </si>
  <si>
    <t>Anticipo de Usuarios, saldos de años anteriores, en proceso de depuración</t>
  </si>
  <si>
    <t xml:space="preserve">Bajo protesta de decir verdad declaramos que los Estados Financieros y sus notas, son razonablemente correctos y </t>
  </si>
  <si>
    <t>son responsabilidad del emisor.</t>
  </si>
  <si>
    <t xml:space="preserve">Bajo protesta de decir verdad declaramos que los Estados Financieros y sus notas, son razonablemente correctos y son responsabilidad </t>
  </si>
  <si>
    <t>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</si>
</sst>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13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4" fontId="8" fillId="0" borderId="0" xfId="2" applyNumberFormat="1" applyFont="1" applyFill="1" applyBorder="1" applyAlignment="1" applyProtection="1">
      <alignment vertical="top"/>
      <protection locked="0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4" fontId="13" fillId="0" borderId="0" xfId="19" applyNumberFormat="1" applyFont="1" applyFill="1"/>
    <xf numFmtId="4" fontId="12" fillId="0" borderId="0" xfId="18" applyNumberFormat="1" applyFont="1" applyFill="1"/>
    <xf numFmtId="4" fontId="13" fillId="0" borderId="0" xfId="18" applyNumberFormat="1" applyFont="1" applyFill="1"/>
    <xf numFmtId="4" fontId="12" fillId="0" borderId="0" xfId="2" applyNumberFormat="1" applyFont="1" applyFill="1"/>
    <xf numFmtId="0" fontId="12" fillId="0" borderId="0" xfId="9" applyFont="1" applyFill="1" applyAlignment="1">
      <alignment horizontal="center"/>
    </xf>
    <xf numFmtId="4" fontId="12" fillId="0" borderId="0" xfId="9" applyNumberFormat="1" applyFont="1" applyFill="1"/>
    <xf numFmtId="0" fontId="13" fillId="0" borderId="0" xfId="8" applyFont="1" applyBorder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Fill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0" borderId="14" xfId="13" applyFont="1" applyFill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Fill="1" applyBorder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3" fillId="0" borderId="0" xfId="8" applyFont="1" applyAlignment="1">
      <alignment wrapText="1"/>
    </xf>
    <xf numFmtId="0" fontId="16" fillId="5" borderId="0" xfId="8" applyFont="1" applyFill="1" applyAlignment="1">
      <alignment wrapText="1"/>
    </xf>
    <xf numFmtId="0" fontId="17" fillId="6" borderId="0" xfId="8" applyFont="1" applyFill="1" applyAlignment="1">
      <alignment wrapText="1"/>
    </xf>
    <xf numFmtId="0" fontId="17" fillId="7" borderId="0" xfId="8" applyFont="1" applyFill="1" applyAlignment="1">
      <alignment wrapText="1"/>
    </xf>
    <xf numFmtId="0" fontId="16" fillId="5" borderId="0" xfId="9" applyFont="1" applyFill="1" applyAlignment="1">
      <alignment wrapText="1"/>
    </xf>
    <xf numFmtId="0" fontId="17" fillId="6" borderId="0" xfId="9" applyFont="1" applyFill="1" applyAlignment="1">
      <alignment wrapText="1"/>
    </xf>
    <xf numFmtId="0" fontId="13" fillId="0" borderId="0" xfId="9" applyFont="1" applyAlignment="1">
      <alignment wrapText="1"/>
    </xf>
    <xf numFmtId="0" fontId="12" fillId="0" borderId="0" xfId="9" applyFont="1" applyAlignment="1">
      <alignment wrapText="1"/>
    </xf>
    <xf numFmtId="0" fontId="12" fillId="0" borderId="0" xfId="9" applyFont="1" applyFill="1" applyAlignment="1">
      <alignment wrapText="1"/>
    </xf>
    <xf numFmtId="0" fontId="12" fillId="0" borderId="0" xfId="9" applyFont="1" applyAlignment="1">
      <alignment horizontal="left" wrapText="1"/>
    </xf>
    <xf numFmtId="0" fontId="12" fillId="0" borderId="0" xfId="2" applyFont="1" applyFill="1" applyAlignment="1">
      <alignment wrapText="1"/>
    </xf>
    <xf numFmtId="0" fontId="13" fillId="0" borderId="0" xfId="2" applyFont="1" applyFill="1" applyAlignment="1">
      <alignment wrapText="1"/>
    </xf>
    <xf numFmtId="0" fontId="2" fillId="0" borderId="0" xfId="9" applyFont="1" applyAlignment="1">
      <alignment wrapText="1"/>
    </xf>
    <xf numFmtId="0" fontId="2" fillId="0" borderId="0" xfId="2" applyFont="1" applyFill="1" applyAlignment="1">
      <alignment wrapText="1"/>
    </xf>
    <xf numFmtId="0" fontId="3" fillId="0" borderId="0" xfId="2" applyFont="1" applyFill="1" applyAlignment="1">
      <alignment wrapText="1"/>
    </xf>
    <xf numFmtId="0" fontId="12" fillId="0" borderId="0" xfId="2" applyFont="1" applyFill="1" applyAlignment="1">
      <alignment horizontal="left" wrapText="1"/>
    </xf>
    <xf numFmtId="0" fontId="2" fillId="0" borderId="0" xfId="9" applyFont="1" applyFill="1" applyAlignment="1">
      <alignment wrapText="1"/>
    </xf>
    <xf numFmtId="0" fontId="3" fillId="0" borderId="0" xfId="9" applyFont="1" applyFill="1" applyAlignment="1">
      <alignment wrapText="1"/>
    </xf>
    <xf numFmtId="0" fontId="12" fillId="0" borderId="0" xfId="9" quotePrefix="1" applyFont="1" applyAlignment="1">
      <alignment horizontal="left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0</xdr:rowOff>
    </xdr:from>
    <xdr:to>
      <xdr:col>1</xdr:col>
      <xdr:colOff>1476375</xdr:colOff>
      <xdr:row>55</xdr:row>
      <xdr:rowOff>133349</xdr:rowOff>
    </xdr:to>
    <xdr:sp macro="" textlink="">
      <xdr:nvSpPr>
        <xdr:cNvPr id="2" name="CuadroTexto 1"/>
        <xdr:cNvSpPr txBox="1"/>
      </xdr:nvSpPr>
      <xdr:spPr>
        <a:xfrm>
          <a:off x="0" y="6753225"/>
          <a:ext cx="246697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3648076</xdr:colOff>
      <xdr:row>46</xdr:row>
      <xdr:rowOff>95250</xdr:rowOff>
    </xdr:from>
    <xdr:to>
      <xdr:col>3</xdr:col>
      <xdr:colOff>594863</xdr:colOff>
      <xdr:row>55</xdr:row>
      <xdr:rowOff>16534</xdr:rowOff>
    </xdr:to>
    <xdr:sp macro="" textlink="">
      <xdr:nvSpPr>
        <xdr:cNvPr id="3" name="CuadroTexto 2"/>
        <xdr:cNvSpPr txBox="1"/>
      </xdr:nvSpPr>
      <xdr:spPr>
        <a:xfrm>
          <a:off x="4619626" y="7105650"/>
          <a:ext cx="2404612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HERNANDEZ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221</xdr:row>
      <xdr:rowOff>38100</xdr:rowOff>
    </xdr:from>
    <xdr:to>
      <xdr:col>1</xdr:col>
      <xdr:colOff>2495550</xdr:colOff>
      <xdr:row>230</xdr:row>
      <xdr:rowOff>28574</xdr:rowOff>
    </xdr:to>
    <xdr:sp macro="" textlink="">
      <xdr:nvSpPr>
        <xdr:cNvPr id="2" name="CuadroTexto 1"/>
        <xdr:cNvSpPr txBox="1"/>
      </xdr:nvSpPr>
      <xdr:spPr>
        <a:xfrm>
          <a:off x="1019175" y="35471100"/>
          <a:ext cx="214312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3781425</xdr:colOff>
      <xdr:row>221</xdr:row>
      <xdr:rowOff>28575</xdr:rowOff>
    </xdr:from>
    <xdr:to>
      <xdr:col>4</xdr:col>
      <xdr:colOff>28575</xdr:colOff>
      <xdr:row>230</xdr:row>
      <xdr:rowOff>76200</xdr:rowOff>
    </xdr:to>
    <xdr:sp macro="" textlink="">
      <xdr:nvSpPr>
        <xdr:cNvPr id="3" name="CuadroTexto 2"/>
        <xdr:cNvSpPr txBox="1"/>
      </xdr:nvSpPr>
      <xdr:spPr>
        <a:xfrm>
          <a:off x="4448175" y="36175950"/>
          <a:ext cx="2143125" cy="1333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422335</xdr:colOff>
      <xdr:row>155</xdr:row>
      <xdr:rowOff>40256</xdr:rowOff>
    </xdr:from>
    <xdr:to>
      <xdr:col>2</xdr:col>
      <xdr:colOff>21387</xdr:colOff>
      <xdr:row>164</xdr:row>
      <xdr:rowOff>30730</xdr:rowOff>
    </xdr:to>
    <xdr:sp macro="" textlink="">
      <xdr:nvSpPr>
        <xdr:cNvPr id="2" name="CuadroTexto 1"/>
        <xdr:cNvSpPr txBox="1"/>
      </xdr:nvSpPr>
      <xdr:spPr>
        <a:xfrm>
          <a:off x="1087288" y="29235280"/>
          <a:ext cx="2321764" cy="12844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4</xdr:col>
      <xdr:colOff>215661</xdr:colOff>
      <xdr:row>155</xdr:row>
      <xdr:rowOff>68292</xdr:rowOff>
    </xdr:from>
    <xdr:to>
      <xdr:col>7</xdr:col>
      <xdr:colOff>242619</xdr:colOff>
      <xdr:row>164</xdr:row>
      <xdr:rowOff>116815</xdr:rowOff>
    </xdr:to>
    <xdr:sp macro="" textlink="">
      <xdr:nvSpPr>
        <xdr:cNvPr id="3" name="CuadroTexto 2"/>
        <xdr:cNvSpPr txBox="1"/>
      </xdr:nvSpPr>
      <xdr:spPr>
        <a:xfrm>
          <a:off x="5211793" y="29550863"/>
          <a:ext cx="2390236" cy="13424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31</xdr:row>
      <xdr:rowOff>57150</xdr:rowOff>
    </xdr:from>
    <xdr:to>
      <xdr:col>1</xdr:col>
      <xdr:colOff>2571750</xdr:colOff>
      <xdr:row>40</xdr:row>
      <xdr:rowOff>47624</xdr:rowOff>
    </xdr:to>
    <xdr:sp macro="" textlink="">
      <xdr:nvSpPr>
        <xdr:cNvPr id="2" name="CuadroTexto 1"/>
        <xdr:cNvSpPr txBox="1"/>
      </xdr:nvSpPr>
      <xdr:spPr>
        <a:xfrm>
          <a:off x="781050" y="4772025"/>
          <a:ext cx="2457450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609599</xdr:colOff>
      <xdr:row>31</xdr:row>
      <xdr:rowOff>28575</xdr:rowOff>
    </xdr:from>
    <xdr:to>
      <xdr:col>5</xdr:col>
      <xdr:colOff>66674</xdr:colOff>
      <xdr:row>40</xdr:row>
      <xdr:rowOff>76200</xdr:rowOff>
    </xdr:to>
    <xdr:sp macro="" textlink="">
      <xdr:nvSpPr>
        <xdr:cNvPr id="3" name="CuadroTexto 2"/>
        <xdr:cNvSpPr txBox="1"/>
      </xdr:nvSpPr>
      <xdr:spPr>
        <a:xfrm>
          <a:off x="3990974" y="4743450"/>
          <a:ext cx="2486025" cy="1333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120</xdr:row>
      <xdr:rowOff>57150</xdr:rowOff>
    </xdr:from>
    <xdr:to>
      <xdr:col>1</xdr:col>
      <xdr:colOff>2257425</xdr:colOff>
      <xdr:row>129</xdr:row>
      <xdr:rowOff>47624</xdr:rowOff>
    </xdr:to>
    <xdr:sp macro="" textlink="">
      <xdr:nvSpPr>
        <xdr:cNvPr id="2" name="CuadroTexto 1"/>
        <xdr:cNvSpPr txBox="1"/>
      </xdr:nvSpPr>
      <xdr:spPr>
        <a:xfrm>
          <a:off x="781050" y="18173700"/>
          <a:ext cx="214312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3343275</xdr:colOff>
      <xdr:row>120</xdr:row>
      <xdr:rowOff>19050</xdr:rowOff>
    </xdr:from>
    <xdr:to>
      <xdr:col>4</xdr:col>
      <xdr:colOff>1</xdr:colOff>
      <xdr:row>129</xdr:row>
      <xdr:rowOff>66675</xdr:rowOff>
    </xdr:to>
    <xdr:sp macro="" textlink="">
      <xdr:nvSpPr>
        <xdr:cNvPr id="3" name="CuadroTexto 2"/>
        <xdr:cNvSpPr txBox="1"/>
      </xdr:nvSpPr>
      <xdr:spPr>
        <a:xfrm>
          <a:off x="4010025" y="17783175"/>
          <a:ext cx="2219326" cy="1333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24</xdr:row>
      <xdr:rowOff>133350</xdr:rowOff>
    </xdr:from>
    <xdr:to>
      <xdr:col>1</xdr:col>
      <xdr:colOff>2066925</xdr:colOff>
      <xdr:row>33</xdr:row>
      <xdr:rowOff>123824</xdr:rowOff>
    </xdr:to>
    <xdr:sp macro="" textlink="">
      <xdr:nvSpPr>
        <xdr:cNvPr id="2" name="CuadroTexto 1"/>
        <xdr:cNvSpPr txBox="1"/>
      </xdr:nvSpPr>
      <xdr:spPr>
        <a:xfrm>
          <a:off x="152400" y="3905250"/>
          <a:ext cx="214312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3171825</xdr:colOff>
      <xdr:row>25</xdr:row>
      <xdr:rowOff>0</xdr:rowOff>
    </xdr:from>
    <xdr:to>
      <xdr:col>2</xdr:col>
      <xdr:colOff>1133475</xdr:colOff>
      <xdr:row>34</xdr:row>
      <xdr:rowOff>47625</xdr:rowOff>
    </xdr:to>
    <xdr:sp macro="" textlink="">
      <xdr:nvSpPr>
        <xdr:cNvPr id="3" name="CuadroTexto 2"/>
        <xdr:cNvSpPr txBox="1"/>
      </xdr:nvSpPr>
      <xdr:spPr>
        <a:xfrm>
          <a:off x="3400425" y="3914775"/>
          <a:ext cx="2171700" cy="1333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44</xdr:row>
      <xdr:rowOff>9525</xdr:rowOff>
    </xdr:from>
    <xdr:to>
      <xdr:col>1</xdr:col>
      <xdr:colOff>2114550</xdr:colOff>
      <xdr:row>52</xdr:row>
      <xdr:rowOff>142874</xdr:rowOff>
    </xdr:to>
    <xdr:sp macro="" textlink="">
      <xdr:nvSpPr>
        <xdr:cNvPr id="2" name="CuadroTexto 1"/>
        <xdr:cNvSpPr txBox="1"/>
      </xdr:nvSpPr>
      <xdr:spPr>
        <a:xfrm>
          <a:off x="209550" y="6581775"/>
          <a:ext cx="214312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2990850</xdr:colOff>
      <xdr:row>44</xdr:row>
      <xdr:rowOff>19050</xdr:rowOff>
    </xdr:from>
    <xdr:to>
      <xdr:col>2</xdr:col>
      <xdr:colOff>952500</xdr:colOff>
      <xdr:row>53</xdr:row>
      <xdr:rowOff>66675</xdr:rowOff>
    </xdr:to>
    <xdr:sp macro="" textlink="">
      <xdr:nvSpPr>
        <xdr:cNvPr id="3" name="CuadroTexto 2"/>
        <xdr:cNvSpPr txBox="1"/>
      </xdr:nvSpPr>
      <xdr:spPr>
        <a:xfrm>
          <a:off x="3228975" y="6591300"/>
          <a:ext cx="2105025" cy="1333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64</xdr:row>
      <xdr:rowOff>47625</xdr:rowOff>
    </xdr:from>
    <xdr:to>
      <xdr:col>1</xdr:col>
      <xdr:colOff>2686050</xdr:colOff>
      <xdr:row>73</xdr:row>
      <xdr:rowOff>38099</xdr:rowOff>
    </xdr:to>
    <xdr:sp macro="" textlink="">
      <xdr:nvSpPr>
        <xdr:cNvPr id="2" name="CuadroTexto 1"/>
        <xdr:cNvSpPr txBox="1"/>
      </xdr:nvSpPr>
      <xdr:spPr>
        <a:xfrm>
          <a:off x="962025" y="10477500"/>
          <a:ext cx="2247900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809624</xdr:colOff>
      <xdr:row>64</xdr:row>
      <xdr:rowOff>57150</xdr:rowOff>
    </xdr:from>
    <xdr:to>
      <xdr:col>6</xdr:col>
      <xdr:colOff>819149</xdr:colOff>
      <xdr:row>73</xdr:row>
      <xdr:rowOff>104775</xdr:rowOff>
    </xdr:to>
    <xdr:sp macro="" textlink="">
      <xdr:nvSpPr>
        <xdr:cNvPr id="3" name="CuadroTexto 2"/>
        <xdr:cNvSpPr txBox="1"/>
      </xdr:nvSpPr>
      <xdr:spPr>
        <a:xfrm>
          <a:off x="5562599" y="10487025"/>
          <a:ext cx="2428875" cy="1333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9"/>
  <sheetViews>
    <sheetView zoomScaleNormal="100" zoomScaleSheetLayoutView="100" workbookViewId="0">
      <pane ySplit="5" topLeftCell="A21" activePane="bottomLeft" state="frozen"/>
      <selection activeCell="A14" sqref="A14:B14"/>
      <selection pane="bottomLeft" activeCell="F58" sqref="F58"/>
    </sheetView>
  </sheetViews>
  <sheetFormatPr baseColWidth="10" defaultColWidth="12.85546875" defaultRowHeight="11.25" x14ac:dyDescent="0.2"/>
  <cols>
    <col min="1" max="1" width="14.570312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667</v>
      </c>
      <c r="B1" s="166"/>
      <c r="C1" s="17"/>
      <c r="D1" s="14" t="s">
        <v>601</v>
      </c>
      <c r="E1" s="15">
        <v>2024</v>
      </c>
    </row>
    <row r="2" spans="1:5" ht="18.95" customHeight="1" x14ac:dyDescent="0.2">
      <c r="A2" s="167" t="s">
        <v>600</v>
      </c>
      <c r="B2" s="167"/>
      <c r="C2" s="36"/>
      <c r="D2" s="14" t="s">
        <v>602</v>
      </c>
      <c r="E2" s="17" t="s">
        <v>607</v>
      </c>
    </row>
    <row r="3" spans="1:5" ht="18.95" customHeight="1" x14ac:dyDescent="0.2">
      <c r="A3" s="168" t="s">
        <v>668</v>
      </c>
      <c r="B3" s="168"/>
      <c r="C3" s="17"/>
      <c r="D3" s="14" t="s">
        <v>603</v>
      </c>
      <c r="E3" s="15">
        <v>1</v>
      </c>
    </row>
    <row r="4" spans="1:5" s="93" customFormat="1" ht="18.95" customHeight="1" x14ac:dyDescent="0.2">
      <c r="A4" s="168" t="s">
        <v>622</v>
      </c>
      <c r="B4" s="168"/>
      <c r="C4" s="168"/>
      <c r="D4" s="168"/>
      <c r="E4" s="168"/>
    </row>
    <row r="5" spans="1:5" ht="15" customHeight="1" x14ac:dyDescent="0.2">
      <c r="A5" s="135" t="s">
        <v>41</v>
      </c>
      <c r="B5" s="134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568</v>
      </c>
      <c r="B10" s="46" t="s">
        <v>303</v>
      </c>
    </row>
    <row r="11" spans="1:5" x14ac:dyDescent="0.2">
      <c r="A11" s="45" t="s">
        <v>569</v>
      </c>
      <c r="B11" s="46" t="s">
        <v>570</v>
      </c>
    </row>
    <row r="12" spans="1:5" x14ac:dyDescent="0.2">
      <c r="A12" s="45" t="s">
        <v>571</v>
      </c>
      <c r="B12" s="46" t="s">
        <v>340</v>
      </c>
    </row>
    <row r="13" spans="1:5" x14ac:dyDescent="0.2">
      <c r="A13" s="45" t="s">
        <v>572</v>
      </c>
      <c r="B13" s="46" t="s">
        <v>357</v>
      </c>
    </row>
    <row r="14" spans="1:5" x14ac:dyDescent="0.2">
      <c r="A14" s="45" t="s">
        <v>1</v>
      </c>
      <c r="B14" s="46" t="s">
        <v>2</v>
      </c>
    </row>
    <row r="15" spans="1:5" x14ac:dyDescent="0.2">
      <c r="A15" s="45" t="s">
        <v>3</v>
      </c>
      <c r="B15" s="46" t="s">
        <v>4</v>
      </c>
    </row>
    <row r="16" spans="1:5" x14ac:dyDescent="0.2">
      <c r="A16" s="45" t="s">
        <v>5</v>
      </c>
      <c r="B16" s="46" t="s">
        <v>6</v>
      </c>
    </row>
    <row r="17" spans="1:2" x14ac:dyDescent="0.2">
      <c r="A17" s="45" t="s">
        <v>130</v>
      </c>
      <c r="B17" s="46" t="s">
        <v>582</v>
      </c>
    </row>
    <row r="18" spans="1:2" x14ac:dyDescent="0.2">
      <c r="A18" s="45" t="s">
        <v>7</v>
      </c>
      <c r="B18" s="46" t="s">
        <v>583</v>
      </c>
    </row>
    <row r="19" spans="1:2" x14ac:dyDescent="0.2">
      <c r="A19" s="45" t="s">
        <v>8</v>
      </c>
      <c r="B19" s="46" t="s">
        <v>129</v>
      </c>
    </row>
    <row r="20" spans="1:2" x14ac:dyDescent="0.2">
      <c r="A20" s="45" t="s">
        <v>9</v>
      </c>
      <c r="B20" s="46" t="s">
        <v>10</v>
      </c>
    </row>
    <row r="21" spans="1:2" x14ac:dyDescent="0.2">
      <c r="A21" s="45" t="s">
        <v>11</v>
      </c>
      <c r="B21" s="46" t="s">
        <v>12</v>
      </c>
    </row>
    <row r="22" spans="1:2" x14ac:dyDescent="0.2">
      <c r="A22" s="45" t="s">
        <v>13</v>
      </c>
      <c r="B22" s="46" t="s">
        <v>14</v>
      </c>
    </row>
    <row r="23" spans="1:2" x14ac:dyDescent="0.2">
      <c r="A23" s="45" t="s">
        <v>15</v>
      </c>
      <c r="B23" s="46" t="s">
        <v>16</v>
      </c>
    </row>
    <row r="24" spans="1:2" x14ac:dyDescent="0.2">
      <c r="A24" s="45" t="s">
        <v>17</v>
      </c>
      <c r="B24" s="46" t="s">
        <v>584</v>
      </c>
    </row>
    <row r="25" spans="1:2" x14ac:dyDescent="0.2">
      <c r="A25" s="45" t="s">
        <v>18</v>
      </c>
      <c r="B25" s="46" t="s">
        <v>19</v>
      </c>
    </row>
    <row r="26" spans="1:2" s="93" customFormat="1" x14ac:dyDescent="0.2">
      <c r="A26" s="45" t="s">
        <v>20</v>
      </c>
      <c r="B26" s="46" t="s">
        <v>182</v>
      </c>
    </row>
    <row r="27" spans="1:2" x14ac:dyDescent="0.2">
      <c r="A27" s="45" t="s">
        <v>21</v>
      </c>
      <c r="B27" s="46" t="s">
        <v>22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623</v>
      </c>
    </row>
    <row r="41" spans="1:2" ht="12" thickBot="1" x14ac:dyDescent="0.25">
      <c r="A41" s="11"/>
      <c r="B41" s="12"/>
    </row>
    <row r="44" spans="1:2" x14ac:dyDescent="0.2">
      <c r="B44" s="93" t="s">
        <v>624</v>
      </c>
    </row>
    <row r="46" spans="1:2" s="93" customFormat="1" x14ac:dyDescent="0.2"/>
    <row r="47" spans="1:2" s="93" customFormat="1" x14ac:dyDescent="0.2"/>
    <row r="48" spans="1:2" s="93" customFormat="1" x14ac:dyDescent="0.2"/>
    <row r="49" s="93" customFormat="1" x14ac:dyDescent="0.2"/>
    <row r="50" s="93" customFormat="1" x14ac:dyDescent="0.2"/>
    <row r="51" s="93" customFormat="1" x14ac:dyDescent="0.2"/>
    <row r="52" s="93" customFormat="1" x14ac:dyDescent="0.2"/>
    <row r="53" s="93" customFormat="1" x14ac:dyDescent="0.2"/>
    <row r="54" s="93" customFormat="1" x14ac:dyDescent="0.2"/>
    <row r="55" s="93" customFormat="1" x14ac:dyDescent="0.2"/>
    <row r="56" s="93" customFormat="1" x14ac:dyDescent="0.2"/>
    <row r="57" s="93" customFormat="1" x14ac:dyDescent="0.2"/>
    <row r="58" s="93" customFormat="1" x14ac:dyDescent="0.2"/>
    <row r="59" s="93" customFormat="1" x14ac:dyDescent="0.2"/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10" location="ACT!A8" display="ACT-01"/>
    <hyperlink ref="A11" location="ACT!A56" display="ACT-02"/>
    <hyperlink ref="A12" location="ACT!A71" display="ACT-03"/>
    <hyperlink ref="A13" location="ACT!A96" display="ACT-04"/>
    <hyperlink ref="A14" location="ESF!A6" display="ESF-01"/>
    <hyperlink ref="A15" location="ESF!A13" display="ESF-02"/>
    <hyperlink ref="A16" location="ESF!A18" display="ESF-03"/>
    <hyperlink ref="A17" location="ESF!A30" display="ESF-04"/>
    <hyperlink ref="A18" location="ESF!A39" display="ESF-05"/>
    <hyperlink ref="A19" location="ESF!A44" display="ESF-06"/>
    <hyperlink ref="A20" location="ESF!A48" display="ESF-07"/>
    <hyperlink ref="A21" location="ESF!A52" display="ESF-08"/>
    <hyperlink ref="A22" location="ESF!A72" display="ESF-09"/>
    <hyperlink ref="A23" location="ESF!A88" display="ESF-10"/>
    <hyperlink ref="A24" location="ESF!A94" display="ESF-11"/>
    <hyperlink ref="A25" location="ESF!A108" display="ESF-12"/>
    <hyperlink ref="A26" location="ESF!A125" display="ESF-13"/>
    <hyperlink ref="A27" location="ESF!A142" display="ESF-14"/>
    <hyperlink ref="B10" location="ACT!A8" display="INGRESOS DE GESTION"/>
    <hyperlink ref="B11" location="ACT!A56" display="PARTICIPACIONES, APORTACIONES, CONVENIOS, INCENTIVOS…"/>
    <hyperlink ref="B12" location="ACT!A71" display="OTROS INGRESOS Y BENEFICIOS"/>
    <hyperlink ref="B13" location="ACT!A96" display="GASTOS Y OTRAS PERDIDAS"/>
    <hyperlink ref="B14" location="ESF!A6" display="FONDOS CON AFECTACIÓN ESPECÍFICA E INVERSIONES FINANCIERAS"/>
    <hyperlink ref="B15" location="ESF!A13" display="CONTRIBUCIONES POR RECUPERAR"/>
    <hyperlink ref="B16" location="ESF!A18" display="CONTRIBUCIONES POR RECUPERAR CORTO PLAZO"/>
    <hyperlink ref="B17" location="ESF!A30" display="BIENES DISPONIBLES PARA SU TRANSFORMACIÓN ESTIMACIONES Y DETERIOROS (INVENTARIOS)"/>
    <hyperlink ref="B18" location="ESF!A39" display="ALMACENES"/>
    <hyperlink ref="B19" location="ESF!A44" display="FIDEICOMISOS, MANDATOS Y CONTRATOS ANÁLOGOS"/>
    <hyperlink ref="B20" location="ESF!A48" display="PARTICIPACIONES Y APORTACIONES DE CAPITAL"/>
    <hyperlink ref="B21" location="ESF!A52" display="BIENES MUEBLES E INMUEBLES"/>
    <hyperlink ref="B22" location="ESF!A72" display="INTANGIBLES Y DIFERIDOS"/>
    <hyperlink ref="B23" location="ESF!A88" display="ESTIMACIONES Y DETERIOROS"/>
    <hyperlink ref="B24" location="ESF!A94" display="OTROS ACTIVOS"/>
    <hyperlink ref="B25" location="ESF!A108" display="CUENTAS Y DOCUMENTOS POR PAGAR"/>
    <hyperlink ref="B26" location="ESF!A125" display="FONDOS Y BIENES DE TERCEROS"/>
    <hyperlink ref="B27" location="ESF!A142" display="OTROS PASIVOS CIRCULANTES"/>
  </hyperlinks>
  <pageMargins left="0.70866141732283472" right="0.70866141732283472" top="0.74803149606299213" bottom="0.74803149606299213" header="0.31496062992125984" footer="0.31496062992125984"/>
  <pageSetup scale="73" orientation="portrait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showGridLines="0" workbookViewId="0">
      <selection activeCell="A23" sqref="A23"/>
    </sheetView>
  </sheetViews>
  <sheetFormatPr baseColWidth="10" defaultColWidth="11.42578125" defaultRowHeight="11.25" x14ac:dyDescent="0.2"/>
  <cols>
    <col min="1" max="1" width="3.42578125" style="39" customWidth="1"/>
    <col min="2" max="2" width="63.140625" style="39" customWidth="1"/>
    <col min="3" max="3" width="17.5703125" style="39" customWidth="1"/>
    <col min="4" max="16384" width="11.42578125" style="39"/>
  </cols>
  <sheetData>
    <row r="1" spans="1:3" s="37" customFormat="1" ht="18" customHeight="1" x14ac:dyDescent="0.25">
      <c r="A1" s="172" t="s">
        <v>667</v>
      </c>
      <c r="B1" s="173"/>
      <c r="C1" s="174"/>
    </row>
    <row r="2" spans="1:3" s="37" customFormat="1" ht="18" customHeight="1" x14ac:dyDescent="0.25">
      <c r="A2" s="175" t="s">
        <v>612</v>
      </c>
      <c r="B2" s="176"/>
      <c r="C2" s="177"/>
    </row>
    <row r="3" spans="1:3" s="37" customFormat="1" ht="18" customHeight="1" x14ac:dyDescent="0.25">
      <c r="A3" s="175" t="s">
        <v>668</v>
      </c>
      <c r="B3" s="178"/>
      <c r="C3" s="177"/>
    </row>
    <row r="4" spans="1:3" s="40" customFormat="1" ht="18" customHeight="1" x14ac:dyDescent="0.2">
      <c r="A4" s="179" t="s">
        <v>613</v>
      </c>
      <c r="B4" s="180"/>
      <c r="C4" s="181"/>
    </row>
    <row r="5" spans="1:3" s="38" customFormat="1" x14ac:dyDescent="0.2">
      <c r="A5" s="58" t="s">
        <v>520</v>
      </c>
      <c r="B5" s="58"/>
      <c r="C5" s="138">
        <v>26387635.710000001</v>
      </c>
    </row>
    <row r="6" spans="1:3" x14ac:dyDescent="0.2">
      <c r="A6" s="59"/>
      <c r="B6" s="60"/>
      <c r="C6" s="61"/>
    </row>
    <row r="7" spans="1:3" x14ac:dyDescent="0.2">
      <c r="A7" s="68" t="s">
        <v>521</v>
      </c>
      <c r="B7" s="68"/>
      <c r="C7" s="139">
        <f>SUM(C8:C13)</f>
        <v>0</v>
      </c>
    </row>
    <row r="8" spans="1:3" x14ac:dyDescent="0.2">
      <c r="A8" s="76" t="s">
        <v>522</v>
      </c>
      <c r="B8" s="75" t="s">
        <v>341</v>
      </c>
      <c r="C8" s="140">
        <v>0</v>
      </c>
    </row>
    <row r="9" spans="1:3" x14ac:dyDescent="0.2">
      <c r="A9" s="62" t="s">
        <v>523</v>
      </c>
      <c r="B9" s="63" t="s">
        <v>532</v>
      </c>
      <c r="C9" s="140">
        <v>0</v>
      </c>
    </row>
    <row r="10" spans="1:3" x14ac:dyDescent="0.2">
      <c r="A10" s="62" t="s">
        <v>524</v>
      </c>
      <c r="B10" s="63" t="s">
        <v>349</v>
      </c>
      <c r="C10" s="140">
        <v>0</v>
      </c>
    </row>
    <row r="11" spans="1:3" x14ac:dyDescent="0.2">
      <c r="A11" s="62" t="s">
        <v>525</v>
      </c>
      <c r="B11" s="63" t="s">
        <v>350</v>
      </c>
      <c r="C11" s="140">
        <v>0</v>
      </c>
    </row>
    <row r="12" spans="1:3" x14ac:dyDescent="0.2">
      <c r="A12" s="62" t="s">
        <v>526</v>
      </c>
      <c r="B12" s="63" t="s">
        <v>351</v>
      </c>
      <c r="C12" s="140">
        <v>0</v>
      </c>
    </row>
    <row r="13" spans="1:3" x14ac:dyDescent="0.2">
      <c r="A13" s="64" t="s">
        <v>527</v>
      </c>
      <c r="B13" s="65" t="s">
        <v>528</v>
      </c>
      <c r="C13" s="140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39">
        <f>SUM(C16:C18)</f>
        <v>0</v>
      </c>
    </row>
    <row r="16" spans="1:3" x14ac:dyDescent="0.2">
      <c r="A16" s="69">
        <v>3.1</v>
      </c>
      <c r="B16" s="63" t="s">
        <v>531</v>
      </c>
      <c r="C16" s="140">
        <v>0</v>
      </c>
    </row>
    <row r="17" spans="1:3" x14ac:dyDescent="0.2">
      <c r="A17" s="70">
        <v>3.2</v>
      </c>
      <c r="B17" s="63" t="s">
        <v>529</v>
      </c>
      <c r="C17" s="140">
        <v>0</v>
      </c>
    </row>
    <row r="18" spans="1:3" x14ac:dyDescent="0.2">
      <c r="A18" s="70">
        <v>3.3</v>
      </c>
      <c r="B18" s="65" t="s">
        <v>530</v>
      </c>
      <c r="C18" s="141">
        <v>0</v>
      </c>
    </row>
    <row r="19" spans="1:3" x14ac:dyDescent="0.2">
      <c r="A19" s="59"/>
      <c r="B19" s="71"/>
      <c r="C19" s="72"/>
    </row>
    <row r="20" spans="1:3" x14ac:dyDescent="0.2">
      <c r="A20" s="73" t="s">
        <v>659</v>
      </c>
      <c r="B20" s="73"/>
      <c r="C20" s="138">
        <f>C5+C7-C15</f>
        <v>26387635.710000001</v>
      </c>
    </row>
    <row r="22" spans="1:3" x14ac:dyDescent="0.2">
      <c r="A22" s="39" t="s">
        <v>678</v>
      </c>
    </row>
    <row r="23" spans="1:3" x14ac:dyDescent="0.2">
      <c r="A23" s="39" t="s">
        <v>679</v>
      </c>
    </row>
    <row r="24" spans="1:3" s="20" customFormat="1" x14ac:dyDescent="0.2"/>
    <row r="25" spans="1:3" s="20" customFormat="1" x14ac:dyDescent="0.2"/>
    <row r="26" spans="1:3" s="20" customFormat="1" x14ac:dyDescent="0.2"/>
    <row r="27" spans="1:3" s="20" customFormat="1" x14ac:dyDescent="0.2"/>
    <row r="28" spans="1:3" s="20" customFormat="1" x14ac:dyDescent="0.2"/>
    <row r="29" spans="1:3" s="20" customFormat="1" x14ac:dyDescent="0.2"/>
    <row r="30" spans="1:3" s="20" customFormat="1" x14ac:dyDescent="0.2"/>
    <row r="31" spans="1:3" s="20" customFormat="1" x14ac:dyDescent="0.2"/>
    <row r="32" spans="1:3" s="20" customFormat="1" x14ac:dyDescent="0.2"/>
    <row r="33" s="20" customFormat="1" x14ac:dyDescent="0.2"/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showGridLines="0" topLeftCell="A16" workbookViewId="0">
      <selection activeCell="K33" sqref="K33"/>
    </sheetView>
  </sheetViews>
  <sheetFormatPr baseColWidth="10" defaultColWidth="11.42578125" defaultRowHeight="11.25" x14ac:dyDescent="0.2"/>
  <cols>
    <col min="1" max="1" width="3.5703125" style="39" customWidth="1"/>
    <col min="2" max="2" width="62.140625" style="39" customWidth="1"/>
    <col min="3" max="3" width="17.5703125" style="39" customWidth="1"/>
    <col min="4" max="16384" width="11.42578125" style="39"/>
  </cols>
  <sheetData>
    <row r="1" spans="1:3" s="41" customFormat="1" ht="18.95" customHeight="1" x14ac:dyDescent="0.25">
      <c r="A1" s="182" t="s">
        <v>667</v>
      </c>
      <c r="B1" s="183"/>
      <c r="C1" s="184"/>
    </row>
    <row r="2" spans="1:3" s="41" customFormat="1" ht="18.95" customHeight="1" x14ac:dyDescent="0.25">
      <c r="A2" s="185" t="s">
        <v>614</v>
      </c>
      <c r="B2" s="186"/>
      <c r="C2" s="187"/>
    </row>
    <row r="3" spans="1:3" s="41" customFormat="1" ht="18.95" customHeight="1" x14ac:dyDescent="0.25">
      <c r="A3" s="185" t="s">
        <v>668</v>
      </c>
      <c r="B3" s="188"/>
      <c r="C3" s="187"/>
    </row>
    <row r="4" spans="1:3" s="42" customFormat="1" x14ac:dyDescent="0.2">
      <c r="A4" s="179" t="s">
        <v>613</v>
      </c>
      <c r="B4" s="180"/>
      <c r="C4" s="181"/>
    </row>
    <row r="5" spans="1:3" x14ac:dyDescent="0.2">
      <c r="A5" s="84" t="s">
        <v>533</v>
      </c>
      <c r="B5" s="58"/>
      <c r="C5" s="142">
        <v>20724324.77</v>
      </c>
    </row>
    <row r="6" spans="1:3" x14ac:dyDescent="0.2">
      <c r="A6" s="78"/>
      <c r="B6" s="60"/>
      <c r="C6" s="79"/>
    </row>
    <row r="7" spans="1:3" x14ac:dyDescent="0.2">
      <c r="A7" s="68" t="s">
        <v>534</v>
      </c>
      <c r="B7" s="80"/>
      <c r="C7" s="139">
        <f>SUM(C8:C28)</f>
        <v>6899080.9100000001</v>
      </c>
    </row>
    <row r="8" spans="1:3" x14ac:dyDescent="0.2">
      <c r="A8" s="126">
        <v>2.1</v>
      </c>
      <c r="B8" s="85" t="s">
        <v>369</v>
      </c>
      <c r="C8" s="143">
        <v>0</v>
      </c>
    </row>
    <row r="9" spans="1:3" x14ac:dyDescent="0.2">
      <c r="A9" s="126">
        <v>2.2000000000000002</v>
      </c>
      <c r="B9" s="85" t="s">
        <v>366</v>
      </c>
      <c r="C9" s="143">
        <v>1255987.9099999999</v>
      </c>
    </row>
    <row r="10" spans="1:3" x14ac:dyDescent="0.2">
      <c r="A10" s="90">
        <v>2.2999999999999998</v>
      </c>
      <c r="B10" s="77" t="s">
        <v>236</v>
      </c>
      <c r="C10" s="143">
        <v>0</v>
      </c>
    </row>
    <row r="11" spans="1:3" x14ac:dyDescent="0.2">
      <c r="A11" s="90">
        <v>2.4</v>
      </c>
      <c r="B11" s="77" t="s">
        <v>237</v>
      </c>
      <c r="C11" s="143">
        <v>0</v>
      </c>
    </row>
    <row r="12" spans="1:3" x14ac:dyDescent="0.2">
      <c r="A12" s="90">
        <v>2.5</v>
      </c>
      <c r="B12" s="77" t="s">
        <v>238</v>
      </c>
      <c r="C12" s="143">
        <v>0</v>
      </c>
    </row>
    <row r="13" spans="1:3" x14ac:dyDescent="0.2">
      <c r="A13" s="90">
        <v>2.6</v>
      </c>
      <c r="B13" s="77" t="s">
        <v>239</v>
      </c>
      <c r="C13" s="143">
        <v>2521250.4300000002</v>
      </c>
    </row>
    <row r="14" spans="1:3" x14ac:dyDescent="0.2">
      <c r="A14" s="90">
        <v>2.7</v>
      </c>
      <c r="B14" s="77" t="s">
        <v>240</v>
      </c>
      <c r="C14" s="143">
        <v>0</v>
      </c>
    </row>
    <row r="15" spans="1:3" x14ac:dyDescent="0.2">
      <c r="A15" s="90">
        <v>2.8</v>
      </c>
      <c r="B15" s="77" t="s">
        <v>241</v>
      </c>
      <c r="C15" s="143">
        <v>144409.32</v>
      </c>
    </row>
    <row r="16" spans="1:3" x14ac:dyDescent="0.2">
      <c r="A16" s="90">
        <v>2.9</v>
      </c>
      <c r="B16" s="77" t="s">
        <v>243</v>
      </c>
      <c r="C16" s="143">
        <v>0</v>
      </c>
    </row>
    <row r="17" spans="1:3" x14ac:dyDescent="0.2">
      <c r="A17" s="90" t="s">
        <v>535</v>
      </c>
      <c r="B17" s="77" t="s">
        <v>536</v>
      </c>
      <c r="C17" s="143">
        <v>0</v>
      </c>
    </row>
    <row r="18" spans="1:3" x14ac:dyDescent="0.2">
      <c r="A18" s="90" t="s">
        <v>561</v>
      </c>
      <c r="B18" s="77" t="s">
        <v>245</v>
      </c>
      <c r="C18" s="143">
        <v>0</v>
      </c>
    </row>
    <row r="19" spans="1:3" x14ac:dyDescent="0.2">
      <c r="A19" s="90" t="s">
        <v>562</v>
      </c>
      <c r="B19" s="77" t="s">
        <v>537</v>
      </c>
      <c r="C19" s="143">
        <v>1373230.48</v>
      </c>
    </row>
    <row r="20" spans="1:3" x14ac:dyDescent="0.2">
      <c r="A20" s="90" t="s">
        <v>563</v>
      </c>
      <c r="B20" s="77" t="s">
        <v>538</v>
      </c>
      <c r="C20" s="143">
        <v>1604202.77</v>
      </c>
    </row>
    <row r="21" spans="1:3" x14ac:dyDescent="0.2">
      <c r="A21" s="90" t="s">
        <v>564</v>
      </c>
      <c r="B21" s="77" t="s">
        <v>539</v>
      </c>
      <c r="C21" s="143">
        <v>0</v>
      </c>
    </row>
    <row r="22" spans="1:3" x14ac:dyDescent="0.2">
      <c r="A22" s="90" t="s">
        <v>540</v>
      </c>
      <c r="B22" s="77" t="s">
        <v>541</v>
      </c>
      <c r="C22" s="143">
        <v>0</v>
      </c>
    </row>
    <row r="23" spans="1:3" x14ac:dyDescent="0.2">
      <c r="A23" s="90" t="s">
        <v>542</v>
      </c>
      <c r="B23" s="77" t="s">
        <v>543</v>
      </c>
      <c r="C23" s="143">
        <v>0</v>
      </c>
    </row>
    <row r="24" spans="1:3" x14ac:dyDescent="0.2">
      <c r="A24" s="90" t="s">
        <v>544</v>
      </c>
      <c r="B24" s="77" t="s">
        <v>545</v>
      </c>
      <c r="C24" s="143">
        <v>0</v>
      </c>
    </row>
    <row r="25" spans="1:3" x14ac:dyDescent="0.2">
      <c r="A25" s="90" t="s">
        <v>546</v>
      </c>
      <c r="B25" s="77" t="s">
        <v>547</v>
      </c>
      <c r="C25" s="143">
        <v>0</v>
      </c>
    </row>
    <row r="26" spans="1:3" x14ac:dyDescent="0.2">
      <c r="A26" s="90" t="s">
        <v>548</v>
      </c>
      <c r="B26" s="77" t="s">
        <v>549</v>
      </c>
      <c r="C26" s="143">
        <v>0</v>
      </c>
    </row>
    <row r="27" spans="1:3" x14ac:dyDescent="0.2">
      <c r="A27" s="90" t="s">
        <v>550</v>
      </c>
      <c r="B27" s="77" t="s">
        <v>551</v>
      </c>
      <c r="C27" s="143">
        <v>0</v>
      </c>
    </row>
    <row r="28" spans="1:3" x14ac:dyDescent="0.2">
      <c r="A28" s="90" t="s">
        <v>552</v>
      </c>
      <c r="B28" s="85" t="s">
        <v>553</v>
      </c>
      <c r="C28" s="143">
        <v>0</v>
      </c>
    </row>
    <row r="29" spans="1:3" x14ac:dyDescent="0.2">
      <c r="A29" s="91"/>
      <c r="B29" s="86"/>
      <c r="C29" s="87"/>
    </row>
    <row r="30" spans="1:3" x14ac:dyDescent="0.2">
      <c r="A30" s="88" t="s">
        <v>554</v>
      </c>
      <c r="B30" s="89"/>
      <c r="C30" s="144">
        <f>SUM(C31:C37)</f>
        <v>0</v>
      </c>
    </row>
    <row r="31" spans="1:3" x14ac:dyDescent="0.2">
      <c r="A31" s="90" t="s">
        <v>555</v>
      </c>
      <c r="B31" s="77" t="s">
        <v>438</v>
      </c>
      <c r="C31" s="143">
        <v>0</v>
      </c>
    </row>
    <row r="32" spans="1:3" x14ac:dyDescent="0.2">
      <c r="A32" s="90" t="s">
        <v>556</v>
      </c>
      <c r="B32" s="77" t="s">
        <v>80</v>
      </c>
      <c r="C32" s="143">
        <v>0</v>
      </c>
    </row>
    <row r="33" spans="1:3" x14ac:dyDescent="0.2">
      <c r="A33" s="90" t="s">
        <v>557</v>
      </c>
      <c r="B33" s="77" t="s">
        <v>448</v>
      </c>
      <c r="C33" s="143">
        <v>0</v>
      </c>
    </row>
    <row r="34" spans="1:3" x14ac:dyDescent="0.2">
      <c r="A34" s="90" t="s">
        <v>558</v>
      </c>
      <c r="B34" s="77" t="s">
        <v>454</v>
      </c>
      <c r="C34" s="143">
        <v>0</v>
      </c>
    </row>
    <row r="35" spans="1:3" x14ac:dyDescent="0.2">
      <c r="A35" s="90" t="s">
        <v>559</v>
      </c>
      <c r="B35" s="77" t="s">
        <v>462</v>
      </c>
      <c r="C35" s="143">
        <v>0</v>
      </c>
    </row>
    <row r="36" spans="1:3" x14ac:dyDescent="0.2">
      <c r="A36" s="90" t="s">
        <v>662</v>
      </c>
      <c r="B36" s="77" t="s">
        <v>366</v>
      </c>
      <c r="C36" s="143">
        <v>0</v>
      </c>
    </row>
    <row r="37" spans="1:3" x14ac:dyDescent="0.2">
      <c r="A37" s="90" t="s">
        <v>663</v>
      </c>
      <c r="B37" s="85" t="s">
        <v>560</v>
      </c>
      <c r="C37" s="145">
        <v>0</v>
      </c>
    </row>
    <row r="38" spans="1:3" x14ac:dyDescent="0.2">
      <c r="A38" s="78"/>
      <c r="B38" s="81"/>
      <c r="C38" s="82"/>
    </row>
    <row r="39" spans="1:3" x14ac:dyDescent="0.2">
      <c r="A39" s="83" t="s">
        <v>660</v>
      </c>
      <c r="B39" s="58"/>
      <c r="C39" s="138">
        <f>C5-C7+C30</f>
        <v>13825243.859999999</v>
      </c>
    </row>
    <row r="41" spans="1:3" x14ac:dyDescent="0.2">
      <c r="A41" s="39" t="s">
        <v>678</v>
      </c>
    </row>
    <row r="42" spans="1:3" x14ac:dyDescent="0.2">
      <c r="A42" s="39" t="s">
        <v>679</v>
      </c>
    </row>
    <row r="43" spans="1:3" s="20" customFormat="1" x14ac:dyDescent="0.2"/>
    <row r="44" spans="1:3" s="20" customFormat="1" x14ac:dyDescent="0.2"/>
    <row r="45" spans="1:3" s="20" customFormat="1" x14ac:dyDescent="0.2"/>
    <row r="46" spans="1:3" s="20" customFormat="1" x14ac:dyDescent="0.2"/>
    <row r="47" spans="1:3" s="20" customFormat="1" x14ac:dyDescent="0.2"/>
    <row r="48" spans="1:3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J25" sqref="J25"/>
    </sheetView>
  </sheetViews>
  <sheetFormatPr baseColWidth="10" defaultColWidth="9.140625" defaultRowHeight="11.25" x14ac:dyDescent="0.2"/>
  <cols>
    <col min="1" max="1" width="7.85546875" style="29" customWidth="1"/>
    <col min="2" max="2" width="48" style="29" customWidth="1"/>
    <col min="3" max="3" width="15.42578125" style="29" customWidth="1"/>
    <col min="4" max="5" width="12.140625" style="29" customWidth="1"/>
    <col min="6" max="6" width="12" style="29" customWidth="1"/>
    <col min="7" max="7" width="12.85546875" style="29" customWidth="1"/>
    <col min="8" max="8" width="10" style="29" customWidth="1"/>
    <col min="9" max="9" width="11" style="29" customWidth="1"/>
    <col min="10" max="10" width="11.140625" style="29" customWidth="1"/>
    <col min="11" max="16384" width="9.140625" style="29"/>
  </cols>
  <sheetData>
    <row r="1" spans="1:10" ht="16.5" customHeight="1" x14ac:dyDescent="0.2">
      <c r="A1" s="171" t="s">
        <v>667</v>
      </c>
      <c r="B1" s="189"/>
      <c r="C1" s="189"/>
      <c r="D1" s="189"/>
      <c r="E1" s="189"/>
      <c r="F1" s="189"/>
      <c r="G1" s="27" t="s">
        <v>604</v>
      </c>
      <c r="H1" s="28">
        <v>2024</v>
      </c>
    </row>
    <row r="2" spans="1:10" ht="12.75" customHeight="1" x14ac:dyDescent="0.2">
      <c r="A2" s="171" t="s">
        <v>615</v>
      </c>
      <c r="B2" s="189"/>
      <c r="C2" s="189"/>
      <c r="D2" s="189"/>
      <c r="E2" s="189"/>
      <c r="F2" s="189"/>
      <c r="G2" s="27" t="s">
        <v>605</v>
      </c>
      <c r="H2" s="28" t="s">
        <v>607</v>
      </c>
    </row>
    <row r="3" spans="1:10" ht="15.75" customHeight="1" x14ac:dyDescent="0.2">
      <c r="A3" s="190" t="s">
        <v>668</v>
      </c>
      <c r="B3" s="191"/>
      <c r="C3" s="191"/>
      <c r="D3" s="191"/>
      <c r="E3" s="191"/>
      <c r="F3" s="191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s="200" customFormat="1" ht="22.5" x14ac:dyDescent="0.2">
      <c r="A7" s="199" t="s">
        <v>143</v>
      </c>
      <c r="B7" s="199" t="s">
        <v>486</v>
      </c>
      <c r="C7" s="199" t="s">
        <v>177</v>
      </c>
      <c r="D7" s="199" t="s">
        <v>487</v>
      </c>
      <c r="E7" s="199" t="s">
        <v>488</v>
      </c>
      <c r="F7" s="199" t="s">
        <v>176</v>
      </c>
      <c r="G7" s="199" t="s">
        <v>121</v>
      </c>
      <c r="H7" s="199" t="s">
        <v>179</v>
      </c>
      <c r="I7" s="199" t="s">
        <v>180</v>
      </c>
      <c r="J7" s="199" t="s">
        <v>181</v>
      </c>
    </row>
    <row r="8" spans="1:10" s="44" customFormat="1" x14ac:dyDescent="0.2">
      <c r="A8" s="43">
        <v>7000</v>
      </c>
      <c r="B8" s="201" t="s">
        <v>122</v>
      </c>
    </row>
    <row r="9" spans="1:10" x14ac:dyDescent="0.2">
      <c r="A9" s="29">
        <v>7110</v>
      </c>
      <c r="B9" s="200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00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00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00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00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00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ht="22.5" x14ac:dyDescent="0.2">
      <c r="A15" s="29">
        <v>7210</v>
      </c>
      <c r="B15" s="200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ht="22.5" x14ac:dyDescent="0.2">
      <c r="A16" s="29">
        <v>7220</v>
      </c>
      <c r="B16" s="200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00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ht="22.5" x14ac:dyDescent="0.2">
      <c r="A18" s="29">
        <v>7240</v>
      </c>
      <c r="B18" s="200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ht="22.5" x14ac:dyDescent="0.2">
      <c r="A19" s="29">
        <v>7250</v>
      </c>
      <c r="B19" s="200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ht="22.5" x14ac:dyDescent="0.2">
      <c r="A20" s="29">
        <v>7260</v>
      </c>
      <c r="B20" s="200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00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00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00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00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00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00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00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00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ht="22.5" x14ac:dyDescent="0.2">
      <c r="A29" s="29">
        <v>7510</v>
      </c>
      <c r="B29" s="200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ht="22.5" x14ac:dyDescent="0.2">
      <c r="A30" s="29">
        <v>7520</v>
      </c>
      <c r="B30" s="200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00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00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00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00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72" t="str">
        <f>A1</f>
        <v>Junta Municipal de Agua Potable y Alcantarillado de Acámbaro, Gto.</v>
      </c>
      <c r="C37" s="174"/>
      <c r="D37" s="34"/>
      <c r="E37" s="34"/>
      <c r="F37" s="34"/>
    </row>
    <row r="38" spans="1:6" x14ac:dyDescent="0.2">
      <c r="B38" s="175" t="s">
        <v>664</v>
      </c>
      <c r="C38" s="177"/>
      <c r="D38" s="34"/>
      <c r="E38" s="34"/>
      <c r="F38" s="34"/>
    </row>
    <row r="39" spans="1:6" x14ac:dyDescent="0.2">
      <c r="B39" s="175" t="str">
        <f>A3</f>
        <v>Correspondiente del 1 de Enero al 31 de Marzo de 2024</v>
      </c>
      <c r="C39" s="177"/>
      <c r="D39" s="34"/>
      <c r="E39" s="34"/>
      <c r="F39" s="34"/>
    </row>
    <row r="40" spans="1:6" x14ac:dyDescent="0.2">
      <c r="B40" s="156"/>
      <c r="C40" s="157"/>
      <c r="D40" s="34"/>
      <c r="E40" s="34"/>
      <c r="F40" s="34"/>
    </row>
    <row r="41" spans="1:6" x14ac:dyDescent="0.2">
      <c r="B41" s="158" t="s">
        <v>486</v>
      </c>
      <c r="C41" s="165">
        <f>H1</f>
        <v>2024</v>
      </c>
      <c r="D41" s="34"/>
      <c r="E41" s="34"/>
      <c r="F41" s="34"/>
    </row>
    <row r="42" spans="1:6" x14ac:dyDescent="0.2">
      <c r="B42" s="159" t="s">
        <v>93</v>
      </c>
      <c r="C42" s="160">
        <v>55011483</v>
      </c>
      <c r="D42" s="34"/>
      <c r="E42" s="34"/>
      <c r="F42" s="34"/>
    </row>
    <row r="43" spans="1:6" x14ac:dyDescent="0.2">
      <c r="B43" s="159" t="s">
        <v>92</v>
      </c>
      <c r="C43" s="160">
        <v>-28623847.289999999</v>
      </c>
      <c r="D43" s="34"/>
      <c r="E43" s="34"/>
      <c r="F43" s="34"/>
    </row>
    <row r="44" spans="1:6" x14ac:dyDescent="0.2">
      <c r="B44" s="159" t="s">
        <v>91</v>
      </c>
      <c r="C44" s="160">
        <v>0</v>
      </c>
      <c r="D44" s="34"/>
      <c r="E44" s="34"/>
      <c r="F44" s="34"/>
    </row>
    <row r="45" spans="1:6" x14ac:dyDescent="0.2">
      <c r="B45" s="159" t="s">
        <v>90</v>
      </c>
      <c r="C45" s="160">
        <v>-735809.55</v>
      </c>
      <c r="D45" s="34"/>
      <c r="E45" s="34"/>
      <c r="F45" s="34"/>
    </row>
    <row r="46" spans="1:6" x14ac:dyDescent="0.2">
      <c r="B46" s="159" t="s">
        <v>89</v>
      </c>
      <c r="C46" s="160">
        <v>-25651826.16</v>
      </c>
      <c r="D46" s="34"/>
      <c r="E46" s="34"/>
      <c r="F46" s="34"/>
    </row>
    <row r="47" spans="1:6" x14ac:dyDescent="0.2">
      <c r="B47" s="161"/>
      <c r="C47" s="162"/>
      <c r="D47" s="34"/>
      <c r="E47" s="34"/>
      <c r="F47" s="34"/>
    </row>
    <row r="48" spans="1:6" x14ac:dyDescent="0.2">
      <c r="B48" s="172" t="str">
        <f>A1</f>
        <v>Junta Municipal de Agua Potable y Alcantarillado de Acámbaro, Gto.</v>
      </c>
      <c r="C48" s="174"/>
    </row>
    <row r="49" spans="1:3" x14ac:dyDescent="0.2">
      <c r="B49" s="175" t="s">
        <v>665</v>
      </c>
      <c r="C49" s="177"/>
    </row>
    <row r="50" spans="1:3" x14ac:dyDescent="0.2">
      <c r="B50" s="175" t="str">
        <f>A3</f>
        <v>Correspondiente del 1 de Enero al 31 de Marzo de 2024</v>
      </c>
      <c r="C50" s="177"/>
    </row>
    <row r="51" spans="1:3" x14ac:dyDescent="0.2">
      <c r="B51" s="156"/>
      <c r="C51" s="157"/>
    </row>
    <row r="52" spans="1:3" x14ac:dyDescent="0.2">
      <c r="B52" s="163" t="s">
        <v>486</v>
      </c>
      <c r="C52" s="165">
        <f>H1</f>
        <v>2024</v>
      </c>
    </row>
    <row r="53" spans="1:3" x14ac:dyDescent="0.2">
      <c r="B53" s="159" t="s">
        <v>88</v>
      </c>
      <c r="C53" s="164">
        <v>-55011483</v>
      </c>
    </row>
    <row r="54" spans="1:3" x14ac:dyDescent="0.2">
      <c r="B54" s="159" t="s">
        <v>87</v>
      </c>
      <c r="C54" s="164">
        <v>55297362.020000003</v>
      </c>
    </row>
    <row r="55" spans="1:3" x14ac:dyDescent="0.2">
      <c r="B55" s="159" t="s">
        <v>666</v>
      </c>
      <c r="C55" s="164">
        <v>-21022152.41</v>
      </c>
    </row>
    <row r="56" spans="1:3" x14ac:dyDescent="0.2">
      <c r="B56" s="159" t="s">
        <v>86</v>
      </c>
      <c r="C56" s="164">
        <v>11948.62</v>
      </c>
    </row>
    <row r="57" spans="1:3" x14ac:dyDescent="0.2">
      <c r="B57" s="159" t="s">
        <v>85</v>
      </c>
      <c r="C57" s="164">
        <v>0</v>
      </c>
    </row>
    <row r="58" spans="1:3" x14ac:dyDescent="0.2">
      <c r="B58" s="159" t="s">
        <v>84</v>
      </c>
      <c r="C58" s="164">
        <v>174031.63</v>
      </c>
    </row>
    <row r="59" spans="1:3" x14ac:dyDescent="0.2">
      <c r="B59" s="159" t="s">
        <v>83</v>
      </c>
      <c r="C59" s="164">
        <v>20550293.140000001</v>
      </c>
    </row>
    <row r="61" spans="1:3" x14ac:dyDescent="0.2">
      <c r="A61" s="155" t="s">
        <v>680</v>
      </c>
    </row>
    <row r="62" spans="1:3" x14ac:dyDescent="0.2">
      <c r="A62" s="128" t="s">
        <v>681</v>
      </c>
    </row>
    <row r="63" spans="1:3" s="20" customFormat="1" x14ac:dyDescent="0.2"/>
    <row r="64" spans="1:3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31496062992125984" right="0.31496062992125984" top="0.35433070866141736" bottom="0.35433070866141736" header="0.31496062992125984" footer="0.31496062992125984"/>
  <pageSetup scale="85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42578125" style="3" customWidth="1"/>
    <col min="2" max="2" width="42.140625" style="3" customWidth="1"/>
    <col min="3" max="3" width="18.570312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5703125" style="3" hidden="1" customWidth="1"/>
    <col min="9" max="16384" width="11.42578125" style="3" hidden="1"/>
  </cols>
  <sheetData>
    <row r="1" spans="1:8" ht="15" customHeight="1" x14ac:dyDescent="0.2">
      <c r="B1" s="113" t="s">
        <v>50</v>
      </c>
      <c r="C1" s="114"/>
      <c r="D1" s="114"/>
      <c r="E1" s="115"/>
    </row>
    <row r="2" spans="1:8" ht="15" customHeight="1" x14ac:dyDescent="0.2">
      <c r="A2" s="2" t="s">
        <v>31</v>
      </c>
    </row>
    <row r="3" spans="1:8" x14ac:dyDescent="0.2">
      <c r="A3" s="1"/>
    </row>
    <row r="4" spans="1:8" s="117" customFormat="1" x14ac:dyDescent="0.2">
      <c r="A4" s="116" t="s">
        <v>33</v>
      </c>
    </row>
    <row r="5" spans="1:8" s="117" customFormat="1" ht="39.950000000000003" customHeight="1" x14ac:dyDescent="0.2">
      <c r="A5" s="192" t="s">
        <v>34</v>
      </c>
      <c r="B5" s="192"/>
      <c r="C5" s="192"/>
      <c r="D5" s="192"/>
      <c r="E5" s="192"/>
      <c r="H5" s="118"/>
    </row>
    <row r="6" spans="1:8" s="117" customFormat="1" x14ac:dyDescent="0.2">
      <c r="A6" s="119"/>
      <c r="B6" s="119"/>
      <c r="C6" s="119"/>
      <c r="D6" s="119"/>
      <c r="H6" s="118"/>
    </row>
    <row r="7" spans="1:8" s="117" customFormat="1" ht="12.75" x14ac:dyDescent="0.2">
      <c r="A7" s="118" t="s">
        <v>35</v>
      </c>
      <c r="B7" s="118"/>
      <c r="C7" s="118"/>
      <c r="D7" s="118"/>
    </row>
    <row r="8" spans="1:8" s="117" customFormat="1" x14ac:dyDescent="0.2">
      <c r="A8" s="118"/>
      <c r="B8" s="118"/>
      <c r="C8" s="118"/>
      <c r="D8" s="118"/>
    </row>
    <row r="9" spans="1:8" s="117" customFormat="1" x14ac:dyDescent="0.2">
      <c r="A9" s="132" t="s">
        <v>122</v>
      </c>
      <c r="B9" s="118"/>
      <c r="C9" s="118"/>
      <c r="D9" s="118"/>
    </row>
    <row r="10" spans="1:8" s="117" customFormat="1" ht="26.1" customHeight="1" x14ac:dyDescent="0.2">
      <c r="A10" s="120" t="s">
        <v>591</v>
      </c>
      <c r="B10" s="193" t="s">
        <v>36</v>
      </c>
      <c r="C10" s="193"/>
      <c r="D10" s="193"/>
      <c r="E10" s="193"/>
    </row>
    <row r="11" spans="1:8" s="117" customFormat="1" ht="12.95" customHeight="1" x14ac:dyDescent="0.2">
      <c r="A11" s="121" t="s">
        <v>592</v>
      </c>
      <c r="B11" s="122" t="s">
        <v>37</v>
      </c>
      <c r="C11" s="122"/>
      <c r="D11" s="122"/>
      <c r="E11" s="122"/>
    </row>
    <row r="12" spans="1:8" s="117" customFormat="1" ht="26.1" customHeight="1" x14ac:dyDescent="0.2">
      <c r="A12" s="121" t="s">
        <v>593</v>
      </c>
      <c r="B12" s="193" t="s">
        <v>38</v>
      </c>
      <c r="C12" s="193"/>
      <c r="D12" s="193"/>
      <c r="E12" s="193"/>
    </row>
    <row r="13" spans="1:8" s="117" customFormat="1" ht="26.1" customHeight="1" x14ac:dyDescent="0.2">
      <c r="A13" s="121" t="s">
        <v>594</v>
      </c>
      <c r="B13" s="193" t="s">
        <v>39</v>
      </c>
      <c r="C13" s="193"/>
      <c r="D13" s="193"/>
      <c r="E13" s="193"/>
    </row>
    <row r="14" spans="1:8" s="117" customFormat="1" ht="11.25" customHeight="1" x14ac:dyDescent="0.2">
      <c r="A14" s="123"/>
      <c r="B14" s="124"/>
      <c r="C14" s="124"/>
      <c r="D14" s="124"/>
      <c r="E14" s="124"/>
    </row>
    <row r="15" spans="1:8" s="117" customFormat="1" ht="39" customHeight="1" x14ac:dyDescent="0.2">
      <c r="A15" s="120" t="s">
        <v>595</v>
      </c>
      <c r="B15" s="122" t="s">
        <v>40</v>
      </c>
    </row>
    <row r="16" spans="1:8" s="117" customFormat="1" ht="12.95" customHeight="1" x14ac:dyDescent="0.2">
      <c r="A16" s="121" t="s">
        <v>596</v>
      </c>
    </row>
    <row r="17" spans="1:4" s="117" customFormat="1" ht="12.95" customHeight="1" x14ac:dyDescent="0.2">
      <c r="A17" s="122"/>
    </row>
    <row r="18" spans="1:4" s="117" customFormat="1" ht="12.95" customHeight="1" x14ac:dyDescent="0.2">
      <c r="A18" s="132" t="s">
        <v>94</v>
      </c>
    </row>
    <row r="19" spans="1:4" s="117" customFormat="1" ht="12.95" customHeight="1" x14ac:dyDescent="0.2">
      <c r="A19" s="125" t="s">
        <v>597</v>
      </c>
    </row>
    <row r="20" spans="1:4" s="117" customFormat="1" ht="12.95" customHeight="1" x14ac:dyDescent="0.2">
      <c r="A20" s="125" t="s">
        <v>598</v>
      </c>
    </row>
    <row r="21" spans="1:4" s="117" customFormat="1" x14ac:dyDescent="0.2">
      <c r="A21" s="118"/>
    </row>
    <row r="22" spans="1:4" s="117" customFormat="1" x14ac:dyDescent="0.2">
      <c r="A22" s="118" t="s">
        <v>515</v>
      </c>
      <c r="B22" s="118"/>
      <c r="C22" s="118"/>
      <c r="D22" s="118"/>
    </row>
    <row r="23" spans="1:4" s="117" customFormat="1" x14ac:dyDescent="0.2">
      <c r="A23" s="118" t="s">
        <v>516</v>
      </c>
      <c r="B23" s="118"/>
      <c r="C23" s="118"/>
      <c r="D23" s="118"/>
    </row>
    <row r="24" spans="1:4" s="117" customFormat="1" x14ac:dyDescent="0.2">
      <c r="A24" s="118" t="s">
        <v>517</v>
      </c>
      <c r="B24" s="118"/>
      <c r="C24" s="118"/>
      <c r="D24" s="118"/>
    </row>
    <row r="25" spans="1:4" s="117" customFormat="1" x14ac:dyDescent="0.2">
      <c r="A25" s="118" t="s">
        <v>518</v>
      </c>
      <c r="B25" s="118"/>
      <c r="C25" s="118"/>
      <c r="D25" s="118"/>
    </row>
    <row r="26" spans="1:4" s="117" customFormat="1" x14ac:dyDescent="0.2">
      <c r="A26" s="118" t="s">
        <v>519</v>
      </c>
      <c r="B26" s="118"/>
      <c r="C26" s="118"/>
      <c r="D26" s="118"/>
    </row>
    <row r="27" spans="1:4" s="117" customFormat="1" x14ac:dyDescent="0.2">
      <c r="A27" s="118"/>
      <c r="B27" s="118"/>
      <c r="C27" s="118"/>
      <c r="D27" s="118"/>
    </row>
    <row r="28" spans="1:4" s="117" customFormat="1" ht="12" x14ac:dyDescent="0.2">
      <c r="A28" s="123" t="s">
        <v>95</v>
      </c>
      <c r="B28" s="118"/>
      <c r="C28" s="118"/>
      <c r="D28" s="118"/>
    </row>
    <row r="29" spans="1:4" s="117" customFormat="1" x14ac:dyDescent="0.2">
      <c r="A29" s="118"/>
      <c r="B29" s="118"/>
      <c r="C29" s="118"/>
      <c r="D29" s="11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105" zoomScaleNormal="100" workbookViewId="0">
      <selection activeCell="H233" sqref="H233"/>
    </sheetView>
  </sheetViews>
  <sheetFormatPr baseColWidth="10" defaultColWidth="9.140625" defaultRowHeight="11.25" x14ac:dyDescent="0.2"/>
  <cols>
    <col min="1" max="1" width="10" style="20" customWidth="1"/>
    <col min="2" max="2" width="60.42578125" style="20" customWidth="1"/>
    <col min="3" max="3" width="15.5703125" style="20" customWidth="1"/>
    <col min="4" max="4" width="12.42578125" style="20" customWidth="1"/>
    <col min="5" max="5" width="12" style="20" customWidth="1"/>
    <col min="6" max="16384" width="9.140625" style="20"/>
  </cols>
  <sheetData>
    <row r="1" spans="1:5" s="26" customFormat="1" ht="18.95" customHeight="1" x14ac:dyDescent="0.25">
      <c r="A1" s="167" t="s">
        <v>667</v>
      </c>
      <c r="B1" s="167"/>
      <c r="C1" s="167"/>
      <c r="D1" s="14" t="s">
        <v>604</v>
      </c>
      <c r="E1" s="25">
        <v>2024</v>
      </c>
    </row>
    <row r="2" spans="1:5" s="16" customFormat="1" ht="18.95" customHeight="1" x14ac:dyDescent="0.25">
      <c r="A2" s="167" t="s">
        <v>609</v>
      </c>
      <c r="B2" s="167"/>
      <c r="C2" s="167"/>
      <c r="D2" s="14" t="s">
        <v>605</v>
      </c>
      <c r="E2" s="25" t="s">
        <v>607</v>
      </c>
    </row>
    <row r="3" spans="1:5" s="16" customFormat="1" ht="18.95" customHeight="1" x14ac:dyDescent="0.25">
      <c r="A3" s="167" t="s">
        <v>668</v>
      </c>
      <c r="B3" s="167"/>
      <c r="C3" s="167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94" t="s">
        <v>566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26351907.48</v>
      </c>
      <c r="D8" s="92"/>
      <c r="E8" s="49"/>
    </row>
    <row r="9" spans="1:5" x14ac:dyDescent="0.2">
      <c r="A9" s="50">
        <v>4110</v>
      </c>
      <c r="B9" s="51" t="s">
        <v>304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306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311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489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491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320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321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322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492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493</v>
      </c>
      <c r="C34" s="55">
        <f>SUM(C35:C36)</f>
        <v>494747.71</v>
      </c>
      <c r="D34" s="92"/>
      <c r="E34" s="49"/>
    </row>
    <row r="35" spans="1:5" x14ac:dyDescent="0.2">
      <c r="A35" s="50">
        <v>4151</v>
      </c>
      <c r="B35" s="51" t="s">
        <v>493</v>
      </c>
      <c r="C35" s="55">
        <v>494747.71</v>
      </c>
      <c r="D35" s="92"/>
      <c r="E35" s="49"/>
    </row>
    <row r="36" spans="1:5" ht="22.5" x14ac:dyDescent="0.2">
      <c r="A36" s="50">
        <v>4154</v>
      </c>
      <c r="B36" s="52" t="s">
        <v>494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495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326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496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331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599</v>
      </c>
      <c r="C46" s="55">
        <f>SUM(C47:C54)</f>
        <v>25857159.77</v>
      </c>
      <c r="D46" s="92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499</v>
      </c>
      <c r="C49" s="55">
        <v>25857159.77</v>
      </c>
      <c r="D49" s="92"/>
      <c r="E49" s="49"/>
    </row>
    <row r="50" spans="1:5" ht="22.5" x14ac:dyDescent="0.2">
      <c r="A50" s="50">
        <v>4174</v>
      </c>
      <c r="B50" s="52" t="s">
        <v>500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501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502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503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504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565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3.75" x14ac:dyDescent="0.2">
      <c r="A58" s="50">
        <v>4200</v>
      </c>
      <c r="B58" s="52" t="s">
        <v>505</v>
      </c>
      <c r="C58" s="55">
        <f>+C59+C65</f>
        <v>0</v>
      </c>
      <c r="D58" s="92"/>
      <c r="E58" s="49"/>
    </row>
    <row r="59" spans="1:5" ht="22.5" x14ac:dyDescent="0.2">
      <c r="A59" s="50">
        <v>4210</v>
      </c>
      <c r="B59" s="52" t="s">
        <v>506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332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333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507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335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336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4" t="s">
        <v>573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35728.230000000003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ht="22.5" x14ac:dyDescent="0.2">
      <c r="A81" s="54">
        <v>4324</v>
      </c>
      <c r="B81" s="52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35728.230000000003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35728.230000000003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4" t="s">
        <v>567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13825243.859999999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13825243.859999999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7270207.6500000004</v>
      </c>
      <c r="D100" s="57">
        <f t="shared" ref="D100:D163" si="0">C100/$C$98</f>
        <v>0.5258646953081666</v>
      </c>
      <c r="E100" s="56"/>
    </row>
    <row r="101" spans="1:5" ht="112.5" x14ac:dyDescent="0.2">
      <c r="A101" s="54">
        <v>5111</v>
      </c>
      <c r="B101" s="51" t="s">
        <v>360</v>
      </c>
      <c r="C101" s="55">
        <v>4347748.3099999996</v>
      </c>
      <c r="D101" s="57">
        <f t="shared" si="0"/>
        <v>0.31447895993930047</v>
      </c>
      <c r="E101" s="194" t="s">
        <v>669</v>
      </c>
    </row>
    <row r="102" spans="1:5" x14ac:dyDescent="0.2">
      <c r="A102" s="54">
        <v>5112</v>
      </c>
      <c r="B102" s="51" t="s">
        <v>361</v>
      </c>
      <c r="C102" s="55">
        <v>403197.54</v>
      </c>
      <c r="D102" s="57">
        <f t="shared" si="0"/>
        <v>2.9163864600360113E-2</v>
      </c>
      <c r="E102" s="56"/>
    </row>
    <row r="103" spans="1:5" x14ac:dyDescent="0.2">
      <c r="A103" s="54">
        <v>5113</v>
      </c>
      <c r="B103" s="51" t="s">
        <v>362</v>
      </c>
      <c r="C103" s="55">
        <v>206299.82</v>
      </c>
      <c r="D103" s="57">
        <f t="shared" si="0"/>
        <v>1.4921966085305639E-2</v>
      </c>
      <c r="E103" s="56"/>
    </row>
    <row r="104" spans="1:5" x14ac:dyDescent="0.2">
      <c r="A104" s="54">
        <v>5114</v>
      </c>
      <c r="B104" s="51" t="s">
        <v>363</v>
      </c>
      <c r="C104" s="55">
        <v>1211315.99</v>
      </c>
      <c r="D104" s="57">
        <f t="shared" si="0"/>
        <v>8.7616247660169663E-2</v>
      </c>
      <c r="E104" s="56"/>
    </row>
    <row r="105" spans="1:5" x14ac:dyDescent="0.2">
      <c r="A105" s="54">
        <v>5115</v>
      </c>
      <c r="B105" s="51" t="s">
        <v>364</v>
      </c>
      <c r="C105" s="55">
        <v>1020383.88</v>
      </c>
      <c r="D105" s="57">
        <f t="shared" si="0"/>
        <v>7.3805850394598402E-2</v>
      </c>
      <c r="E105" s="56"/>
    </row>
    <row r="106" spans="1:5" x14ac:dyDescent="0.2">
      <c r="A106" s="54">
        <v>5116</v>
      </c>
      <c r="B106" s="51" t="s">
        <v>365</v>
      </c>
      <c r="C106" s="55">
        <v>81262.11</v>
      </c>
      <c r="D106" s="57">
        <f t="shared" si="0"/>
        <v>5.8778066284322309E-3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1419984.0100000002</v>
      </c>
      <c r="D107" s="57">
        <f t="shared" si="0"/>
        <v>0.10270950909649997</v>
      </c>
      <c r="E107" s="56"/>
    </row>
    <row r="108" spans="1:5" x14ac:dyDescent="0.2">
      <c r="A108" s="54">
        <v>5121</v>
      </c>
      <c r="B108" s="51" t="s">
        <v>367</v>
      </c>
      <c r="C108" s="55">
        <v>86642.240000000005</v>
      </c>
      <c r="D108" s="57">
        <f t="shared" si="0"/>
        <v>6.2669592578166655E-3</v>
      </c>
      <c r="E108" s="56"/>
    </row>
    <row r="109" spans="1:5" x14ac:dyDescent="0.2">
      <c r="A109" s="54">
        <v>5122</v>
      </c>
      <c r="B109" s="51" t="s">
        <v>368</v>
      </c>
      <c r="C109" s="55">
        <v>10288.280000000001</v>
      </c>
      <c r="D109" s="57">
        <f t="shared" si="0"/>
        <v>7.4416625877874397E-4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370</v>
      </c>
      <c r="C111" s="55">
        <v>33956.69</v>
      </c>
      <c r="D111" s="57">
        <f t="shared" si="0"/>
        <v>2.4561367845557847E-3</v>
      </c>
      <c r="E111" s="56"/>
    </row>
    <row r="112" spans="1:5" x14ac:dyDescent="0.2">
      <c r="A112" s="54">
        <v>5125</v>
      </c>
      <c r="B112" s="51" t="s">
        <v>371</v>
      </c>
      <c r="C112" s="55">
        <v>189421.89</v>
      </c>
      <c r="D112" s="57">
        <f t="shared" si="0"/>
        <v>1.3701160856051621E-2</v>
      </c>
      <c r="E112" s="56"/>
    </row>
    <row r="113" spans="1:5" x14ac:dyDescent="0.2">
      <c r="A113" s="54">
        <v>5126</v>
      </c>
      <c r="B113" s="51" t="s">
        <v>372</v>
      </c>
      <c r="C113" s="55">
        <v>554634.05000000005</v>
      </c>
      <c r="D113" s="57">
        <f t="shared" si="0"/>
        <v>4.011748766361363E-2</v>
      </c>
      <c r="E113" s="56"/>
    </row>
    <row r="114" spans="1:5" x14ac:dyDescent="0.2">
      <c r="A114" s="54">
        <v>5127</v>
      </c>
      <c r="B114" s="51" t="s">
        <v>373</v>
      </c>
      <c r="C114" s="55">
        <v>285404.38</v>
      </c>
      <c r="D114" s="57">
        <f t="shared" si="0"/>
        <v>2.0643713983646145E-2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259636.48000000001</v>
      </c>
      <c r="D116" s="57">
        <f t="shared" si="0"/>
        <v>1.8779884292037363E-2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5135052.2</v>
      </c>
      <c r="D117" s="57">
        <f t="shared" si="0"/>
        <v>0.37142579559533356</v>
      </c>
      <c r="E117" s="56"/>
    </row>
    <row r="118" spans="1:5" ht="78.75" x14ac:dyDescent="0.2">
      <c r="A118" s="54">
        <v>5131</v>
      </c>
      <c r="B118" s="51" t="s">
        <v>377</v>
      </c>
      <c r="C118" s="55">
        <v>2808666.98</v>
      </c>
      <c r="D118" s="57">
        <f t="shared" si="0"/>
        <v>0.20315496843612277</v>
      </c>
      <c r="E118" s="194" t="s">
        <v>670</v>
      </c>
    </row>
    <row r="119" spans="1:5" x14ac:dyDescent="0.2">
      <c r="A119" s="54">
        <v>5132</v>
      </c>
      <c r="B119" s="51" t="s">
        <v>378</v>
      </c>
      <c r="C119" s="55">
        <v>197987.58</v>
      </c>
      <c r="D119" s="57">
        <f t="shared" si="0"/>
        <v>1.4320729674275706E-2</v>
      </c>
      <c r="E119" s="56"/>
    </row>
    <row r="120" spans="1:5" x14ac:dyDescent="0.2">
      <c r="A120" s="54">
        <v>5133</v>
      </c>
      <c r="B120" s="51" t="s">
        <v>379</v>
      </c>
      <c r="C120" s="55">
        <v>134201.41</v>
      </c>
      <c r="D120" s="57">
        <f t="shared" si="0"/>
        <v>9.7069832083236766E-3</v>
      </c>
      <c r="E120" s="56"/>
    </row>
    <row r="121" spans="1:5" x14ac:dyDescent="0.2">
      <c r="A121" s="54">
        <v>5134</v>
      </c>
      <c r="B121" s="51" t="s">
        <v>380</v>
      </c>
      <c r="C121" s="55">
        <v>110270.81</v>
      </c>
      <c r="D121" s="57">
        <f t="shared" si="0"/>
        <v>7.9760480984383889E-3</v>
      </c>
      <c r="E121" s="56"/>
    </row>
    <row r="122" spans="1:5" x14ac:dyDescent="0.2">
      <c r="A122" s="54">
        <v>5135</v>
      </c>
      <c r="B122" s="51" t="s">
        <v>381</v>
      </c>
      <c r="C122" s="55">
        <v>50486.1</v>
      </c>
      <c r="D122" s="57">
        <f t="shared" si="0"/>
        <v>3.6517330552171541E-3</v>
      </c>
      <c r="E122" s="56"/>
    </row>
    <row r="123" spans="1:5" x14ac:dyDescent="0.2">
      <c r="A123" s="54">
        <v>5136</v>
      </c>
      <c r="B123" s="51" t="s">
        <v>382</v>
      </c>
      <c r="C123" s="55">
        <v>8250</v>
      </c>
      <c r="D123" s="57">
        <f t="shared" si="0"/>
        <v>5.967345012892959E-4</v>
      </c>
      <c r="E123" s="56"/>
    </row>
    <row r="124" spans="1:5" x14ac:dyDescent="0.2">
      <c r="A124" s="54">
        <v>5137</v>
      </c>
      <c r="B124" s="51" t="s">
        <v>383</v>
      </c>
      <c r="C124" s="55">
        <v>12418.69</v>
      </c>
      <c r="D124" s="57">
        <f t="shared" si="0"/>
        <v>8.9826191318986262E-4</v>
      </c>
      <c r="E124" s="56"/>
    </row>
    <row r="125" spans="1:5" x14ac:dyDescent="0.2">
      <c r="A125" s="54">
        <v>5138</v>
      </c>
      <c r="B125" s="51" t="s">
        <v>384</v>
      </c>
      <c r="C125" s="55">
        <v>60663.58</v>
      </c>
      <c r="D125" s="57">
        <f t="shared" si="0"/>
        <v>4.3878849888149465E-3</v>
      </c>
      <c r="E125" s="56"/>
    </row>
    <row r="126" spans="1:5" x14ac:dyDescent="0.2">
      <c r="A126" s="54">
        <v>5139</v>
      </c>
      <c r="B126" s="51" t="s">
        <v>385</v>
      </c>
      <c r="C126" s="55">
        <v>1752107.05</v>
      </c>
      <c r="D126" s="57">
        <f t="shared" si="0"/>
        <v>0.12673245171966174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395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396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397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399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400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425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51181102362204722" right="0.11811023622047245" top="0.35433070866141736" bottom="0.35433070866141736" header="0.31496062992125984" footer="0.31496062992125984"/>
  <pageSetup scale="7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2.42578125" style="3" customWidth="1"/>
    <col min="4" max="16384" width="12.42578125" style="3" hidden="1"/>
  </cols>
  <sheetData>
    <row r="1" spans="1:2" x14ac:dyDescent="0.2">
      <c r="B1" s="108"/>
    </row>
    <row r="2" spans="1:2" ht="15" customHeight="1" x14ac:dyDescent="0.2">
      <c r="A2" s="95" t="s">
        <v>187</v>
      </c>
      <c r="B2" s="96" t="s">
        <v>50</v>
      </c>
    </row>
    <row r="3" spans="1:2" x14ac:dyDescent="0.2">
      <c r="A3" s="13"/>
      <c r="B3" s="109"/>
    </row>
    <row r="4" spans="1:2" ht="14.1" customHeight="1" x14ac:dyDescent="0.2">
      <c r="A4" s="110" t="s">
        <v>568</v>
      </c>
      <c r="B4" s="100" t="s">
        <v>78</v>
      </c>
    </row>
    <row r="5" spans="1:2" ht="14.1" customHeight="1" x14ac:dyDescent="0.2">
      <c r="A5" s="101"/>
      <c r="B5" s="100" t="s">
        <v>51</v>
      </c>
    </row>
    <row r="6" spans="1:2" ht="14.1" customHeight="1" x14ac:dyDescent="0.2">
      <c r="A6" s="101"/>
      <c r="B6" s="100" t="s">
        <v>145</v>
      </c>
    </row>
    <row r="7" spans="1:2" ht="14.1" customHeight="1" x14ac:dyDescent="0.2">
      <c r="A7" s="101"/>
      <c r="B7" s="100" t="s">
        <v>63</v>
      </c>
    </row>
    <row r="8" spans="1:2" x14ac:dyDescent="0.2">
      <c r="A8" s="101"/>
    </row>
    <row r="9" spans="1:2" x14ac:dyDescent="0.2">
      <c r="A9" s="110" t="s">
        <v>569</v>
      </c>
      <c r="B9" s="102" t="s">
        <v>147</v>
      </c>
    </row>
    <row r="10" spans="1:2" ht="15" customHeight="1" x14ac:dyDescent="0.2">
      <c r="A10" s="101"/>
      <c r="B10" s="111" t="s">
        <v>63</v>
      </c>
    </row>
    <row r="11" spans="1:2" x14ac:dyDescent="0.2">
      <c r="A11" s="101"/>
    </row>
    <row r="12" spans="1:2" x14ac:dyDescent="0.2">
      <c r="A12" s="110" t="s">
        <v>571</v>
      </c>
      <c r="B12" s="102" t="s">
        <v>147</v>
      </c>
    </row>
    <row r="13" spans="1:2" ht="22.5" x14ac:dyDescent="0.2">
      <c r="A13" s="101"/>
      <c r="B13" s="102" t="s">
        <v>70</v>
      </c>
    </row>
    <row r="14" spans="1:2" x14ac:dyDescent="0.2">
      <c r="A14" s="101"/>
      <c r="B14" s="111" t="s">
        <v>63</v>
      </c>
    </row>
    <row r="15" spans="1:2" x14ac:dyDescent="0.2">
      <c r="A15" s="101"/>
    </row>
    <row r="16" spans="1:2" x14ac:dyDescent="0.2">
      <c r="A16" s="101"/>
    </row>
    <row r="17" spans="1:2" ht="15" customHeight="1" x14ac:dyDescent="0.2">
      <c r="A17" s="110" t="s">
        <v>572</v>
      </c>
      <c r="B17" s="104" t="s">
        <v>71</v>
      </c>
    </row>
    <row r="18" spans="1:2" ht="15" customHeight="1" x14ac:dyDescent="0.2">
      <c r="A18" s="13"/>
      <c r="B18" s="10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topLeftCell="A138" zoomScale="106" zoomScaleNormal="106" workbookViewId="0">
      <selection activeCell="G180" sqref="G180"/>
    </sheetView>
  </sheetViews>
  <sheetFormatPr baseColWidth="10" defaultColWidth="9.140625" defaultRowHeight="11.25" x14ac:dyDescent="0.2"/>
  <cols>
    <col min="1" max="1" width="10" style="20" customWidth="1"/>
    <col min="2" max="2" width="40.85546875" style="194" customWidth="1"/>
    <col min="3" max="3" width="12.42578125" style="20" customWidth="1"/>
    <col min="4" max="4" width="11.7109375" style="20" customWidth="1"/>
    <col min="5" max="5" width="11" style="20" customWidth="1"/>
    <col min="6" max="6" width="12" style="20" customWidth="1"/>
    <col min="7" max="7" width="12.42578125" style="20" customWidth="1"/>
    <col min="8" max="8" width="13" style="20" customWidth="1"/>
    <col min="9" max="9" width="8.42578125" style="20" customWidth="1"/>
    <col min="10" max="16384" width="9.140625" style="20"/>
  </cols>
  <sheetData>
    <row r="1" spans="1:8" s="16" customFormat="1" ht="18.95" customHeight="1" x14ac:dyDescent="0.25">
      <c r="A1" s="169" t="s">
        <v>667</v>
      </c>
      <c r="B1" s="170"/>
      <c r="C1" s="170"/>
      <c r="D1" s="170"/>
      <c r="E1" s="170"/>
      <c r="F1" s="170"/>
      <c r="G1" s="14" t="s">
        <v>604</v>
      </c>
      <c r="H1" s="25">
        <v>2024</v>
      </c>
    </row>
    <row r="2" spans="1:8" s="16" customFormat="1" ht="18.95" customHeight="1" x14ac:dyDescent="0.25">
      <c r="A2" s="169" t="s">
        <v>608</v>
      </c>
      <c r="B2" s="170"/>
      <c r="C2" s="170"/>
      <c r="D2" s="170"/>
      <c r="E2" s="170"/>
      <c r="F2" s="170"/>
      <c r="G2" s="14" t="s">
        <v>605</v>
      </c>
      <c r="H2" s="25" t="s">
        <v>607</v>
      </c>
    </row>
    <row r="3" spans="1:8" s="16" customFormat="1" ht="18.95" customHeight="1" x14ac:dyDescent="0.25">
      <c r="A3" s="169" t="s">
        <v>668</v>
      </c>
      <c r="B3" s="170"/>
      <c r="C3" s="170"/>
      <c r="D3" s="170"/>
      <c r="E3" s="170"/>
      <c r="F3" s="170"/>
      <c r="G3" s="14" t="s">
        <v>606</v>
      </c>
      <c r="H3" s="25">
        <v>1</v>
      </c>
    </row>
    <row r="4" spans="1:8" x14ac:dyDescent="0.2">
      <c r="A4" s="18" t="s">
        <v>193</v>
      </c>
      <c r="B4" s="195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5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196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194" t="s">
        <v>194</v>
      </c>
      <c r="C8" s="24">
        <v>18996982.149999999</v>
      </c>
    </row>
    <row r="9" spans="1:8" x14ac:dyDescent="0.2">
      <c r="A9" s="22">
        <v>1115</v>
      </c>
      <c r="B9" s="194" t="s">
        <v>195</v>
      </c>
      <c r="C9" s="24">
        <v>0</v>
      </c>
    </row>
    <row r="10" spans="1:8" x14ac:dyDescent="0.2">
      <c r="A10" s="22">
        <v>1121</v>
      </c>
      <c r="B10" s="194" t="s">
        <v>196</v>
      </c>
      <c r="C10" s="24">
        <v>0</v>
      </c>
    </row>
    <row r="11" spans="1:8" x14ac:dyDescent="0.2">
      <c r="A11" s="22">
        <v>1211</v>
      </c>
      <c r="B11" s="194" t="s">
        <v>197</v>
      </c>
      <c r="C11" s="24">
        <v>0</v>
      </c>
    </row>
    <row r="13" spans="1:8" x14ac:dyDescent="0.2">
      <c r="A13" s="19" t="s">
        <v>151</v>
      </c>
      <c r="B13" s="195"/>
      <c r="C13" s="19"/>
      <c r="D13" s="19"/>
      <c r="E13" s="19"/>
      <c r="F13" s="19"/>
      <c r="G13" s="19"/>
      <c r="H13" s="19"/>
    </row>
    <row r="14" spans="1:8" ht="22.5" x14ac:dyDescent="0.2">
      <c r="A14" s="21" t="s">
        <v>143</v>
      </c>
      <c r="B14" s="196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196" t="s">
        <v>184</v>
      </c>
    </row>
    <row r="15" spans="1:8" ht="22.5" x14ac:dyDescent="0.2">
      <c r="A15" s="22">
        <v>1122</v>
      </c>
      <c r="B15" s="194" t="s">
        <v>198</v>
      </c>
      <c r="C15" s="24">
        <v>28980551.27</v>
      </c>
      <c r="D15" s="24">
        <v>29353910.02</v>
      </c>
      <c r="E15" s="24">
        <v>0</v>
      </c>
      <c r="F15" s="24">
        <v>0</v>
      </c>
      <c r="G15" s="24">
        <v>0</v>
      </c>
      <c r="H15" s="194" t="s">
        <v>671</v>
      </c>
    </row>
    <row r="16" spans="1:8" x14ac:dyDescent="0.2">
      <c r="A16" s="22">
        <v>1124</v>
      </c>
      <c r="B16" s="194" t="s">
        <v>199</v>
      </c>
      <c r="C16" s="24">
        <v>6630</v>
      </c>
      <c r="D16" s="24">
        <v>6630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5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196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ht="33.75" x14ac:dyDescent="0.2">
      <c r="A20" s="22">
        <v>1123</v>
      </c>
      <c r="B20" s="194" t="s">
        <v>205</v>
      </c>
      <c r="C20" s="24">
        <v>566246.28</v>
      </c>
      <c r="D20" s="24">
        <v>0</v>
      </c>
      <c r="E20" s="24">
        <v>0</v>
      </c>
      <c r="F20" s="24">
        <v>0</v>
      </c>
      <c r="G20" s="24">
        <v>566246.28</v>
      </c>
      <c r="H20" s="194" t="s">
        <v>672</v>
      </c>
    </row>
    <row r="21" spans="1:8" x14ac:dyDescent="0.2">
      <c r="A21" s="22">
        <v>1125</v>
      </c>
      <c r="B21" s="194" t="s">
        <v>206</v>
      </c>
      <c r="C21" s="24">
        <v>287809.73</v>
      </c>
      <c r="D21" s="24">
        <v>0</v>
      </c>
      <c r="E21" s="24">
        <v>0</v>
      </c>
      <c r="F21" s="24">
        <v>0</v>
      </c>
      <c r="G21" s="24">
        <v>287809.73</v>
      </c>
    </row>
    <row r="22" spans="1:8" x14ac:dyDescent="0.2">
      <c r="A22" s="22">
        <v>1126</v>
      </c>
      <c r="B22" s="194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ht="68.25" customHeight="1" x14ac:dyDescent="0.2">
      <c r="A23" s="22">
        <v>1129</v>
      </c>
      <c r="B23" s="194" t="s">
        <v>575</v>
      </c>
      <c r="C23" s="24">
        <v>5825991.7300000004</v>
      </c>
      <c r="D23" s="24">
        <v>0</v>
      </c>
      <c r="E23" s="24">
        <v>0</v>
      </c>
      <c r="F23" s="24">
        <v>0</v>
      </c>
      <c r="G23" s="24">
        <v>5825991.7300000004</v>
      </c>
      <c r="H23" s="194" t="s">
        <v>673</v>
      </c>
    </row>
    <row r="24" spans="1:8" ht="22.5" x14ac:dyDescent="0.2">
      <c r="A24" s="22">
        <v>1131</v>
      </c>
      <c r="B24" s="194" t="s">
        <v>207</v>
      </c>
      <c r="C24" s="24">
        <v>316809.71999999997</v>
      </c>
      <c r="D24" s="24">
        <v>0</v>
      </c>
      <c r="E24" s="24">
        <v>0</v>
      </c>
      <c r="F24" s="24">
        <v>0</v>
      </c>
      <c r="G24" s="24">
        <v>316809.71999999997</v>
      </c>
    </row>
    <row r="25" spans="1:8" ht="22.5" x14ac:dyDescent="0.2">
      <c r="A25" s="22">
        <v>1132</v>
      </c>
      <c r="B25" s="194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ht="22.5" x14ac:dyDescent="0.2">
      <c r="A26" s="22">
        <v>1133</v>
      </c>
      <c r="B26" s="194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194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194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5"/>
      <c r="C30" s="19"/>
      <c r="D30" s="19"/>
      <c r="E30" s="19"/>
      <c r="F30" s="19"/>
      <c r="G30" s="19"/>
      <c r="H30" s="19"/>
    </row>
    <row r="31" spans="1:8" s="194" customFormat="1" ht="33.75" x14ac:dyDescent="0.2">
      <c r="A31" s="196" t="s">
        <v>143</v>
      </c>
      <c r="B31" s="196" t="s">
        <v>140</v>
      </c>
      <c r="C31" s="196" t="s">
        <v>141</v>
      </c>
      <c r="D31" s="196" t="s">
        <v>155</v>
      </c>
      <c r="E31" s="196" t="s">
        <v>154</v>
      </c>
      <c r="F31" s="196" t="s">
        <v>212</v>
      </c>
      <c r="G31" s="196" t="s">
        <v>157</v>
      </c>
      <c r="H31" s="196"/>
    </row>
    <row r="32" spans="1:8" x14ac:dyDescent="0.2">
      <c r="A32" s="22">
        <v>1140</v>
      </c>
      <c r="B32" s="194" t="s">
        <v>213</v>
      </c>
      <c r="C32" s="24">
        <f>SUM(C33:C37)</f>
        <v>0</v>
      </c>
    </row>
    <row r="33" spans="1:8" x14ac:dyDescent="0.2">
      <c r="A33" s="22">
        <v>1141</v>
      </c>
      <c r="B33" s="194" t="s">
        <v>214</v>
      </c>
      <c r="C33" s="24">
        <v>0</v>
      </c>
    </row>
    <row r="34" spans="1:8" x14ac:dyDescent="0.2">
      <c r="A34" s="22">
        <v>1142</v>
      </c>
      <c r="B34" s="194" t="s">
        <v>215</v>
      </c>
      <c r="C34" s="24">
        <v>0</v>
      </c>
    </row>
    <row r="35" spans="1:8" x14ac:dyDescent="0.2">
      <c r="A35" s="22">
        <v>1143</v>
      </c>
      <c r="B35" s="194" t="s">
        <v>216</v>
      </c>
      <c r="C35" s="24">
        <v>0</v>
      </c>
    </row>
    <row r="36" spans="1:8" ht="22.5" x14ac:dyDescent="0.2">
      <c r="A36" s="22">
        <v>1144</v>
      </c>
      <c r="B36" s="194" t="s">
        <v>217</v>
      </c>
      <c r="C36" s="24">
        <v>0</v>
      </c>
    </row>
    <row r="37" spans="1:8" x14ac:dyDescent="0.2">
      <c r="A37" s="22">
        <v>1145</v>
      </c>
      <c r="B37" s="194" t="s">
        <v>218</v>
      </c>
      <c r="C37" s="24">
        <v>0</v>
      </c>
    </row>
    <row r="39" spans="1:8" x14ac:dyDescent="0.2">
      <c r="A39" s="19" t="s">
        <v>219</v>
      </c>
      <c r="B39" s="195"/>
      <c r="C39" s="19"/>
      <c r="D39" s="19"/>
      <c r="E39" s="19"/>
      <c r="F39" s="19"/>
      <c r="G39" s="19"/>
      <c r="H39" s="19"/>
    </row>
    <row r="40" spans="1:8" s="194" customFormat="1" ht="56.25" x14ac:dyDescent="0.2">
      <c r="A40" s="196" t="s">
        <v>143</v>
      </c>
      <c r="B40" s="196" t="s">
        <v>140</v>
      </c>
      <c r="C40" s="196" t="s">
        <v>141</v>
      </c>
      <c r="D40" s="196" t="s">
        <v>153</v>
      </c>
      <c r="E40" s="196" t="s">
        <v>156</v>
      </c>
      <c r="F40" s="196" t="s">
        <v>220</v>
      </c>
      <c r="G40" s="196"/>
      <c r="H40" s="196"/>
    </row>
    <row r="41" spans="1:8" x14ac:dyDescent="0.2">
      <c r="A41" s="22">
        <v>1150</v>
      </c>
      <c r="B41" s="194" t="s">
        <v>221</v>
      </c>
      <c r="C41" s="24">
        <f>C42</f>
        <v>6682942.3200000003</v>
      </c>
    </row>
    <row r="42" spans="1:8" x14ac:dyDescent="0.2">
      <c r="A42" s="22">
        <v>1151</v>
      </c>
      <c r="B42" s="194" t="s">
        <v>222</v>
      </c>
      <c r="C42" s="24">
        <v>6682942.3200000003</v>
      </c>
    </row>
    <row r="44" spans="1:8" x14ac:dyDescent="0.2">
      <c r="A44" s="19" t="s">
        <v>158</v>
      </c>
      <c r="B44" s="195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196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194" t="s">
        <v>223</v>
      </c>
      <c r="C46" s="24">
        <v>0</v>
      </c>
    </row>
    <row r="48" spans="1:8" x14ac:dyDescent="0.2">
      <c r="A48" s="19" t="s">
        <v>159</v>
      </c>
      <c r="B48" s="195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196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194" t="s">
        <v>224</v>
      </c>
      <c r="C50" s="24">
        <v>0</v>
      </c>
    </row>
    <row r="52" spans="1:9" x14ac:dyDescent="0.2">
      <c r="A52" s="19" t="s">
        <v>163</v>
      </c>
      <c r="B52" s="195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196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194" t="s">
        <v>227</v>
      </c>
      <c r="C54" s="24">
        <f>SUM(C55:C61)</f>
        <v>54198555.549999997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194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194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194" t="s">
        <v>230</v>
      </c>
      <c r="C57" s="24">
        <v>13274.91</v>
      </c>
      <c r="D57" s="24">
        <v>0</v>
      </c>
      <c r="E57" s="24">
        <v>0</v>
      </c>
    </row>
    <row r="58" spans="1:9" x14ac:dyDescent="0.2">
      <c r="A58" s="22">
        <v>1234</v>
      </c>
      <c r="B58" s="194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194" t="s">
        <v>232</v>
      </c>
      <c r="C59" s="24">
        <v>40467346.170000002</v>
      </c>
      <c r="D59" s="24">
        <v>0</v>
      </c>
      <c r="E59" s="24">
        <v>0</v>
      </c>
    </row>
    <row r="60" spans="1:9" x14ac:dyDescent="0.2">
      <c r="A60" s="22">
        <v>1236</v>
      </c>
      <c r="B60" s="194" t="s">
        <v>233</v>
      </c>
      <c r="C60" s="24">
        <v>13717934.470000001</v>
      </c>
      <c r="D60" s="24">
        <v>0</v>
      </c>
      <c r="E60" s="24">
        <v>0</v>
      </c>
    </row>
    <row r="61" spans="1:9" x14ac:dyDescent="0.2">
      <c r="A61" s="22">
        <v>1239</v>
      </c>
      <c r="B61" s="194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194" t="s">
        <v>235</v>
      </c>
      <c r="C62" s="24">
        <f>SUM(C63:C70)</f>
        <v>38190557.340000004</v>
      </c>
      <c r="D62" s="24">
        <f t="shared" ref="D62:E62" si="0">SUM(D63:D70)</f>
        <v>0</v>
      </c>
      <c r="E62" s="24">
        <f t="shared" si="0"/>
        <v>10632755.710000001</v>
      </c>
      <c r="F62" s="194" t="s">
        <v>674</v>
      </c>
    </row>
    <row r="63" spans="1:9" x14ac:dyDescent="0.2">
      <c r="A63" s="22">
        <v>1241</v>
      </c>
      <c r="B63" s="194" t="s">
        <v>236</v>
      </c>
      <c r="C63" s="24">
        <v>4285408.88</v>
      </c>
      <c r="D63" s="24">
        <v>0</v>
      </c>
      <c r="E63" s="24">
        <v>0</v>
      </c>
    </row>
    <row r="64" spans="1:9" x14ac:dyDescent="0.2">
      <c r="A64" s="22">
        <v>1242</v>
      </c>
      <c r="B64" s="194" t="s">
        <v>237</v>
      </c>
      <c r="C64" s="24">
        <v>239370.92</v>
      </c>
      <c r="D64" s="24">
        <v>0</v>
      </c>
      <c r="E64" s="24">
        <v>0</v>
      </c>
    </row>
    <row r="65" spans="1:9" x14ac:dyDescent="0.2">
      <c r="A65" s="22">
        <v>1243</v>
      </c>
      <c r="B65" s="194" t="s">
        <v>238</v>
      </c>
      <c r="C65" s="24">
        <v>44214.73</v>
      </c>
      <c r="D65" s="24">
        <v>0</v>
      </c>
      <c r="E65" s="24">
        <v>0</v>
      </c>
    </row>
    <row r="66" spans="1:9" x14ac:dyDescent="0.2">
      <c r="A66" s="22">
        <v>1244</v>
      </c>
      <c r="B66" s="194" t="s">
        <v>239</v>
      </c>
      <c r="C66" s="24">
        <v>18652346.68</v>
      </c>
      <c r="D66" s="24">
        <v>0</v>
      </c>
      <c r="E66" s="24">
        <v>0</v>
      </c>
    </row>
    <row r="67" spans="1:9" x14ac:dyDescent="0.2">
      <c r="A67" s="22">
        <v>1245</v>
      </c>
      <c r="B67" s="194" t="s">
        <v>240</v>
      </c>
      <c r="C67" s="24">
        <v>0</v>
      </c>
      <c r="D67" s="24">
        <v>0</v>
      </c>
      <c r="E67" s="24">
        <v>10632755.710000001</v>
      </c>
      <c r="F67" s="194" t="s">
        <v>674</v>
      </c>
    </row>
    <row r="68" spans="1:9" x14ac:dyDescent="0.2">
      <c r="A68" s="22">
        <v>1246</v>
      </c>
      <c r="B68" s="194" t="s">
        <v>241</v>
      </c>
      <c r="C68" s="24">
        <v>14969216.130000001</v>
      </c>
      <c r="D68" s="24">
        <v>0</v>
      </c>
      <c r="E68" s="24">
        <v>0</v>
      </c>
    </row>
    <row r="69" spans="1:9" x14ac:dyDescent="0.2">
      <c r="A69" s="22">
        <v>1247</v>
      </c>
      <c r="B69" s="194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194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5"/>
      <c r="C72" s="19"/>
      <c r="D72" s="19"/>
      <c r="E72" s="19"/>
      <c r="F72" s="19"/>
      <c r="G72" s="19"/>
      <c r="H72" s="19"/>
      <c r="I72" s="19"/>
    </row>
    <row r="73" spans="1:9" ht="22.5" x14ac:dyDescent="0.2">
      <c r="A73" s="21" t="s">
        <v>143</v>
      </c>
      <c r="B73" s="196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196" t="s">
        <v>226</v>
      </c>
    </row>
    <row r="74" spans="1:9" x14ac:dyDescent="0.2">
      <c r="A74" s="22">
        <v>1250</v>
      </c>
      <c r="B74" s="194" t="s">
        <v>245</v>
      </c>
      <c r="C74" s="24">
        <f>SUM(C75:C79)</f>
        <v>3516386.89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194" t="s">
        <v>246</v>
      </c>
      <c r="C75" s="24">
        <v>3516386.89</v>
      </c>
      <c r="D75" s="24">
        <v>0</v>
      </c>
      <c r="E75" s="24">
        <v>0</v>
      </c>
    </row>
    <row r="76" spans="1:9" x14ac:dyDescent="0.2">
      <c r="A76" s="22">
        <v>1252</v>
      </c>
      <c r="B76" s="194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194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194" t="s">
        <v>249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194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194" t="s">
        <v>251</v>
      </c>
      <c r="C80" s="24">
        <f>SUM(C81:C86)</f>
        <v>3744266.72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194" t="s">
        <v>252</v>
      </c>
      <c r="C81" s="24">
        <v>3744266.72</v>
      </c>
      <c r="D81" s="24">
        <v>0</v>
      </c>
      <c r="E81" s="24">
        <v>0</v>
      </c>
    </row>
    <row r="82" spans="1:8" ht="22.5" x14ac:dyDescent="0.2">
      <c r="A82" s="22">
        <v>1272</v>
      </c>
      <c r="B82" s="194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194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194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194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194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5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196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194" t="s">
        <v>259</v>
      </c>
      <c r="C90" s="24">
        <f>SUM(C91:C92)</f>
        <v>0</v>
      </c>
    </row>
    <row r="91" spans="1:8" ht="22.5" x14ac:dyDescent="0.2">
      <c r="A91" s="22">
        <v>1161</v>
      </c>
      <c r="B91" s="194" t="s">
        <v>260</v>
      </c>
      <c r="C91" s="24">
        <v>0</v>
      </c>
    </row>
    <row r="92" spans="1:8" x14ac:dyDescent="0.2">
      <c r="A92" s="22">
        <v>1162</v>
      </c>
      <c r="B92" s="194" t="s">
        <v>261</v>
      </c>
      <c r="C92" s="24">
        <v>0</v>
      </c>
    </row>
    <row r="94" spans="1:8" x14ac:dyDescent="0.2">
      <c r="A94" s="19" t="s">
        <v>577</v>
      </c>
      <c r="B94" s="195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196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194" t="s">
        <v>585</v>
      </c>
      <c r="C96" s="24">
        <f>SUM(C97:C100)</f>
        <v>0</v>
      </c>
    </row>
    <row r="97" spans="1:8" x14ac:dyDescent="0.2">
      <c r="A97" s="22">
        <v>1191</v>
      </c>
      <c r="B97" s="194" t="s">
        <v>578</v>
      </c>
      <c r="C97" s="24">
        <v>0</v>
      </c>
    </row>
    <row r="98" spans="1:8" x14ac:dyDescent="0.2">
      <c r="A98" s="22">
        <v>1192</v>
      </c>
      <c r="B98" s="194" t="s">
        <v>579</v>
      </c>
      <c r="C98" s="24">
        <v>0</v>
      </c>
    </row>
    <row r="99" spans="1:8" ht="22.5" x14ac:dyDescent="0.2">
      <c r="A99" s="22">
        <v>1193</v>
      </c>
      <c r="B99" s="194" t="s">
        <v>580</v>
      </c>
      <c r="C99" s="24">
        <v>0</v>
      </c>
    </row>
    <row r="100" spans="1:8" x14ac:dyDescent="0.2">
      <c r="A100" s="22">
        <v>1194</v>
      </c>
      <c r="B100" s="194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143</v>
      </c>
      <c r="B102" s="196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194" t="s">
        <v>262</v>
      </c>
      <c r="C103" s="24">
        <f>SUM(C104:C106)</f>
        <v>0</v>
      </c>
    </row>
    <row r="104" spans="1:8" x14ac:dyDescent="0.2">
      <c r="A104" s="22">
        <v>1291</v>
      </c>
      <c r="B104" s="194" t="s">
        <v>263</v>
      </c>
      <c r="C104" s="24">
        <v>0</v>
      </c>
    </row>
    <row r="105" spans="1:8" x14ac:dyDescent="0.2">
      <c r="A105" s="22">
        <v>1292</v>
      </c>
      <c r="B105" s="194" t="s">
        <v>264</v>
      </c>
      <c r="C105" s="24">
        <v>0</v>
      </c>
    </row>
    <row r="106" spans="1:8" x14ac:dyDescent="0.2">
      <c r="A106" s="22">
        <v>1293</v>
      </c>
      <c r="B106" s="194" t="s">
        <v>265</v>
      </c>
      <c r="C106" s="24">
        <v>0</v>
      </c>
    </row>
    <row r="108" spans="1:8" x14ac:dyDescent="0.2">
      <c r="A108" s="19" t="s">
        <v>168</v>
      </c>
      <c r="B108" s="195"/>
      <c r="C108" s="19"/>
      <c r="D108" s="19"/>
      <c r="E108" s="19"/>
      <c r="F108" s="19"/>
      <c r="G108" s="19"/>
      <c r="H108" s="19"/>
    </row>
    <row r="109" spans="1:8" ht="22.5" x14ac:dyDescent="0.2">
      <c r="A109" s="21" t="s">
        <v>143</v>
      </c>
      <c r="B109" s="196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196" t="s">
        <v>267</v>
      </c>
    </row>
    <row r="110" spans="1:8" x14ac:dyDescent="0.2">
      <c r="A110" s="22">
        <v>2110</v>
      </c>
      <c r="B110" s="194" t="s">
        <v>268</v>
      </c>
      <c r="C110" s="24">
        <f>SUM(C111:C119)</f>
        <v>25097233.989999998</v>
      </c>
      <c r="D110" s="24">
        <f>SUM(D111:D119)</f>
        <v>0</v>
      </c>
      <c r="E110" s="24">
        <f>SUM(E111:E119)</f>
        <v>0</v>
      </c>
      <c r="F110" s="24">
        <f>SUM(F111:F119)</f>
        <v>0</v>
      </c>
      <c r="G110" s="24">
        <f>SUM(G111:G119)</f>
        <v>25097233.989999998</v>
      </c>
    </row>
    <row r="111" spans="1:8" ht="91.5" customHeight="1" x14ac:dyDescent="0.2">
      <c r="A111" s="22">
        <v>2111</v>
      </c>
      <c r="B111" s="194" t="s">
        <v>269</v>
      </c>
      <c r="C111" s="24">
        <v>4451.13</v>
      </c>
      <c r="D111" s="24">
        <v>0</v>
      </c>
      <c r="E111" s="24">
        <v>0</v>
      </c>
      <c r="F111" s="24">
        <v>0</v>
      </c>
      <c r="G111" s="24">
        <v>4451.13</v>
      </c>
      <c r="H111" s="194" t="s">
        <v>675</v>
      </c>
    </row>
    <row r="112" spans="1:8" x14ac:dyDescent="0.2">
      <c r="A112" s="22">
        <v>2112</v>
      </c>
      <c r="B112" s="194" t="s">
        <v>270</v>
      </c>
      <c r="C112" s="24">
        <v>1803575.61</v>
      </c>
      <c r="D112" s="24">
        <v>0</v>
      </c>
      <c r="E112" s="24">
        <v>0</v>
      </c>
      <c r="F112" s="24">
        <v>0</v>
      </c>
      <c r="G112" s="24">
        <f>C112</f>
        <v>1803575.61</v>
      </c>
    </row>
    <row r="113" spans="1:8" x14ac:dyDescent="0.2">
      <c r="A113" s="22">
        <v>2113</v>
      </c>
      <c r="B113" s="194" t="s">
        <v>271</v>
      </c>
      <c r="C113" s="24">
        <v>17500</v>
      </c>
      <c r="D113" s="24">
        <v>0</v>
      </c>
      <c r="E113" s="24">
        <v>0</v>
      </c>
      <c r="F113" s="24">
        <v>0</v>
      </c>
      <c r="G113" s="24">
        <f t="shared" ref="G113:G123" si="1">C113</f>
        <v>17500</v>
      </c>
    </row>
    <row r="114" spans="1:8" x14ac:dyDescent="0.2">
      <c r="A114" s="22">
        <v>2114</v>
      </c>
      <c r="B114" s="194" t="s">
        <v>272</v>
      </c>
      <c r="C114" s="24">
        <v>0</v>
      </c>
      <c r="D114" s="24">
        <v>0</v>
      </c>
      <c r="E114" s="24">
        <v>0</v>
      </c>
      <c r="F114" s="24">
        <v>0</v>
      </c>
      <c r="G114" s="24">
        <f t="shared" si="1"/>
        <v>0</v>
      </c>
    </row>
    <row r="115" spans="1:8" x14ac:dyDescent="0.2">
      <c r="A115" s="22">
        <v>2115</v>
      </c>
      <c r="B115" s="194" t="s">
        <v>273</v>
      </c>
      <c r="C115" s="24">
        <v>0</v>
      </c>
      <c r="D115" s="24">
        <v>0</v>
      </c>
      <c r="E115" s="24">
        <v>0</v>
      </c>
      <c r="F115" s="24">
        <v>0</v>
      </c>
      <c r="G115" s="24">
        <f t="shared" si="1"/>
        <v>0</v>
      </c>
    </row>
    <row r="116" spans="1:8" ht="22.5" x14ac:dyDescent="0.2">
      <c r="A116" s="22">
        <v>2116</v>
      </c>
      <c r="B116" s="194" t="s">
        <v>274</v>
      </c>
      <c r="C116" s="24">
        <v>0</v>
      </c>
      <c r="D116" s="24">
        <f t="shared" ref="D112:D119" si="2">C116</f>
        <v>0</v>
      </c>
      <c r="E116" s="24">
        <v>0</v>
      </c>
      <c r="F116" s="24">
        <v>0</v>
      </c>
      <c r="G116" s="24">
        <f t="shared" si="1"/>
        <v>0</v>
      </c>
    </row>
    <row r="117" spans="1:8" ht="33.75" x14ac:dyDescent="0.2">
      <c r="A117" s="22">
        <v>2117</v>
      </c>
      <c r="B117" s="194" t="s">
        <v>275</v>
      </c>
      <c r="C117" s="24">
        <v>22503527.91</v>
      </c>
      <c r="D117" s="24">
        <v>0</v>
      </c>
      <c r="E117" s="24">
        <v>0</v>
      </c>
      <c r="F117" s="24">
        <v>0</v>
      </c>
      <c r="G117" s="24">
        <f t="shared" si="1"/>
        <v>22503527.91</v>
      </c>
      <c r="H117" s="194" t="s">
        <v>676</v>
      </c>
    </row>
    <row r="118" spans="1:8" x14ac:dyDescent="0.2">
      <c r="A118" s="22">
        <v>2118</v>
      </c>
      <c r="B118" s="194" t="s">
        <v>276</v>
      </c>
      <c r="C118" s="24">
        <v>0</v>
      </c>
      <c r="D118" s="24">
        <v>0</v>
      </c>
      <c r="E118" s="24">
        <v>0</v>
      </c>
      <c r="F118" s="24">
        <v>0</v>
      </c>
      <c r="G118" s="24">
        <f t="shared" si="1"/>
        <v>0</v>
      </c>
    </row>
    <row r="119" spans="1:8" ht="67.5" x14ac:dyDescent="0.2">
      <c r="A119" s="22">
        <v>2119</v>
      </c>
      <c r="B119" s="194" t="s">
        <v>277</v>
      </c>
      <c r="C119" s="24">
        <v>768179.34</v>
      </c>
      <c r="D119" s="24">
        <v>0</v>
      </c>
      <c r="E119" s="24">
        <v>0</v>
      </c>
      <c r="F119" s="24">
        <v>0</v>
      </c>
      <c r="G119" s="24">
        <f t="shared" si="1"/>
        <v>768179.34</v>
      </c>
      <c r="H119" s="194" t="s">
        <v>677</v>
      </c>
    </row>
    <row r="120" spans="1:8" x14ac:dyDescent="0.2">
      <c r="A120" s="22">
        <v>2120</v>
      </c>
      <c r="B120" s="194" t="s">
        <v>278</v>
      </c>
      <c r="C120" s="24">
        <f>SUM(C121:C123)</f>
        <v>0</v>
      </c>
      <c r="D120" s="24">
        <f t="shared" ref="D120:G120" si="3">SUM(D121:D123)</f>
        <v>0</v>
      </c>
      <c r="E120" s="24">
        <f t="shared" si="3"/>
        <v>0</v>
      </c>
      <c r="F120" s="24">
        <f t="shared" si="3"/>
        <v>0</v>
      </c>
      <c r="G120" s="24">
        <f t="shared" si="1"/>
        <v>0</v>
      </c>
    </row>
    <row r="121" spans="1:8" x14ac:dyDescent="0.2">
      <c r="A121" s="22">
        <v>2121</v>
      </c>
      <c r="B121" s="194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f t="shared" si="1"/>
        <v>0</v>
      </c>
    </row>
    <row r="122" spans="1:8" ht="22.5" x14ac:dyDescent="0.2">
      <c r="A122" s="22">
        <v>2122</v>
      </c>
      <c r="B122" s="194" t="s">
        <v>280</v>
      </c>
      <c r="C122" s="24">
        <v>0</v>
      </c>
      <c r="D122" s="24">
        <f t="shared" ref="D122:D123" si="4">C122</f>
        <v>0</v>
      </c>
      <c r="E122" s="24">
        <v>0</v>
      </c>
      <c r="F122" s="24">
        <v>0</v>
      </c>
      <c r="G122" s="24">
        <f t="shared" si="1"/>
        <v>0</v>
      </c>
    </row>
    <row r="123" spans="1:8" x14ac:dyDescent="0.2">
      <c r="A123" s="22">
        <v>2129</v>
      </c>
      <c r="B123" s="194" t="s">
        <v>281</v>
      </c>
      <c r="C123" s="24">
        <v>0</v>
      </c>
      <c r="D123" s="24">
        <f t="shared" si="4"/>
        <v>0</v>
      </c>
      <c r="E123" s="24">
        <v>0</v>
      </c>
      <c r="F123" s="24">
        <v>0</v>
      </c>
      <c r="G123" s="24">
        <f t="shared" si="1"/>
        <v>0</v>
      </c>
    </row>
    <row r="125" spans="1:8" x14ac:dyDescent="0.2">
      <c r="A125" s="19" t="s">
        <v>169</v>
      </c>
      <c r="B125" s="195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196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ht="22.5" x14ac:dyDescent="0.2">
      <c r="A127" s="22">
        <v>2160</v>
      </c>
      <c r="B127" s="194" t="s">
        <v>282</v>
      </c>
      <c r="C127" s="24">
        <f>SUM(C128:C133)</f>
        <v>0</v>
      </c>
    </row>
    <row r="128" spans="1:8" x14ac:dyDescent="0.2">
      <c r="A128" s="22">
        <v>2161</v>
      </c>
      <c r="B128" s="194" t="s">
        <v>283</v>
      </c>
      <c r="C128" s="24">
        <v>0</v>
      </c>
    </row>
    <row r="129" spans="1:8" x14ac:dyDescent="0.2">
      <c r="A129" s="22">
        <v>2162</v>
      </c>
      <c r="B129" s="194" t="s">
        <v>284</v>
      </c>
      <c r="C129" s="24">
        <v>0</v>
      </c>
    </row>
    <row r="130" spans="1:8" x14ac:dyDescent="0.2">
      <c r="A130" s="22">
        <v>2163</v>
      </c>
      <c r="B130" s="194" t="s">
        <v>285</v>
      </c>
      <c r="C130" s="24">
        <v>0</v>
      </c>
    </row>
    <row r="131" spans="1:8" ht="22.5" x14ac:dyDescent="0.2">
      <c r="A131" s="22">
        <v>2164</v>
      </c>
      <c r="B131" s="194" t="s">
        <v>286</v>
      </c>
      <c r="C131" s="24">
        <v>0</v>
      </c>
    </row>
    <row r="132" spans="1:8" ht="22.5" x14ac:dyDescent="0.2">
      <c r="A132" s="22">
        <v>2165</v>
      </c>
      <c r="B132" s="194" t="s">
        <v>287</v>
      </c>
      <c r="C132" s="24">
        <v>0</v>
      </c>
    </row>
    <row r="133" spans="1:8" x14ac:dyDescent="0.2">
      <c r="A133" s="22">
        <v>2166</v>
      </c>
      <c r="B133" s="194" t="s">
        <v>288</v>
      </c>
      <c r="C133" s="24">
        <v>0</v>
      </c>
    </row>
    <row r="134" spans="1:8" ht="22.5" x14ac:dyDescent="0.2">
      <c r="A134" s="22">
        <v>2250</v>
      </c>
      <c r="B134" s="194" t="s">
        <v>289</v>
      </c>
      <c r="C134" s="24">
        <f>SUM(C135:C140)</f>
        <v>0</v>
      </c>
    </row>
    <row r="135" spans="1:8" x14ac:dyDescent="0.2">
      <c r="A135" s="22">
        <v>2251</v>
      </c>
      <c r="B135" s="194" t="s">
        <v>290</v>
      </c>
      <c r="C135" s="24">
        <v>0</v>
      </c>
    </row>
    <row r="136" spans="1:8" x14ac:dyDescent="0.2">
      <c r="A136" s="22">
        <v>2252</v>
      </c>
      <c r="B136" s="194" t="s">
        <v>291</v>
      </c>
      <c r="C136" s="24">
        <v>0</v>
      </c>
    </row>
    <row r="137" spans="1:8" x14ac:dyDescent="0.2">
      <c r="A137" s="22">
        <v>2253</v>
      </c>
      <c r="B137" s="194" t="s">
        <v>292</v>
      </c>
      <c r="C137" s="24">
        <v>0</v>
      </c>
    </row>
    <row r="138" spans="1:8" ht="22.5" x14ac:dyDescent="0.2">
      <c r="A138" s="22">
        <v>2254</v>
      </c>
      <c r="B138" s="194" t="s">
        <v>293</v>
      </c>
      <c r="C138" s="24">
        <v>0</v>
      </c>
    </row>
    <row r="139" spans="1:8" ht="22.5" x14ac:dyDescent="0.2">
      <c r="A139" s="22">
        <v>2255</v>
      </c>
      <c r="B139" s="194" t="s">
        <v>294</v>
      </c>
      <c r="C139" s="24">
        <v>0</v>
      </c>
    </row>
    <row r="140" spans="1:8" x14ac:dyDescent="0.2">
      <c r="A140" s="22">
        <v>2256</v>
      </c>
      <c r="B140" s="194" t="s">
        <v>295</v>
      </c>
      <c r="C140" s="24">
        <v>0</v>
      </c>
    </row>
    <row r="142" spans="1:8" x14ac:dyDescent="0.2">
      <c r="A142" s="19" t="s">
        <v>170</v>
      </c>
      <c r="B142" s="195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197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194" t="s">
        <v>296</v>
      </c>
      <c r="C144" s="24">
        <v>0</v>
      </c>
    </row>
    <row r="145" spans="1:3" x14ac:dyDescent="0.2">
      <c r="A145" s="22">
        <v>2199</v>
      </c>
      <c r="B145" s="194" t="s">
        <v>297</v>
      </c>
      <c r="C145" s="24">
        <v>0</v>
      </c>
    </row>
    <row r="146" spans="1:3" x14ac:dyDescent="0.2">
      <c r="A146" s="22">
        <v>2240</v>
      </c>
      <c r="B146" s="194" t="s">
        <v>298</v>
      </c>
      <c r="C146" s="24">
        <f>SUM(C147:C149)</f>
        <v>0</v>
      </c>
    </row>
    <row r="147" spans="1:3" x14ac:dyDescent="0.2">
      <c r="A147" s="22">
        <v>2241</v>
      </c>
      <c r="B147" s="194" t="s">
        <v>299</v>
      </c>
      <c r="C147" s="24">
        <v>0</v>
      </c>
    </row>
    <row r="148" spans="1:3" x14ac:dyDescent="0.2">
      <c r="A148" s="22">
        <v>2242</v>
      </c>
      <c r="B148" s="194" t="s">
        <v>300</v>
      </c>
      <c r="C148" s="24">
        <v>0</v>
      </c>
    </row>
    <row r="149" spans="1:3" x14ac:dyDescent="0.2">
      <c r="A149" s="22">
        <v>2249</v>
      </c>
      <c r="B149" s="194" t="s">
        <v>301</v>
      </c>
      <c r="C149" s="24">
        <v>0</v>
      </c>
    </row>
    <row r="151" spans="1:3" ht="33.75" x14ac:dyDescent="0.2">
      <c r="B151" s="194" t="s">
        <v>624</v>
      </c>
    </row>
    <row r="153" spans="1:3" x14ac:dyDescent="0.2">
      <c r="B153" s="20" t="s">
        <v>624</v>
      </c>
    </row>
    <row r="154" spans="1:3" x14ac:dyDescent="0.2">
      <c r="B154" s="20"/>
    </row>
    <row r="155" spans="1:3" x14ac:dyDescent="0.2">
      <c r="B155" s="20"/>
    </row>
    <row r="156" spans="1:3" x14ac:dyDescent="0.2">
      <c r="B156" s="20"/>
    </row>
    <row r="157" spans="1:3" x14ac:dyDescent="0.2">
      <c r="B157" s="20"/>
    </row>
    <row r="158" spans="1:3" x14ac:dyDescent="0.2">
      <c r="B158" s="20"/>
    </row>
    <row r="159" spans="1:3" x14ac:dyDescent="0.2">
      <c r="B159" s="20"/>
    </row>
    <row r="160" spans="1:3" x14ac:dyDescent="0.2">
      <c r="B160" s="20"/>
    </row>
    <row r="161" spans="2:2" x14ac:dyDescent="0.2">
      <c r="B161" s="20"/>
    </row>
    <row r="162" spans="2:2" x14ac:dyDescent="0.2">
      <c r="B162" s="20"/>
    </row>
    <row r="163" spans="2:2" x14ac:dyDescent="0.2">
      <c r="B163" s="20"/>
    </row>
    <row r="164" spans="2:2" x14ac:dyDescent="0.2">
      <c r="B164" s="20"/>
    </row>
    <row r="165" spans="2:2" x14ac:dyDescent="0.2">
      <c r="B165" s="20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1181102362204722" right="0.31496062992125984" top="0.55118110236220474" bottom="0.74803149606299213" header="0.31496062992125984" footer="0.31496062992125984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A3" s="97"/>
      <c r="B3" s="98"/>
    </row>
    <row r="4" spans="1:2" ht="15" customHeight="1" x14ac:dyDescent="0.2">
      <c r="A4" s="99" t="s">
        <v>1</v>
      </c>
      <c r="B4" s="100" t="s">
        <v>78</v>
      </c>
    </row>
    <row r="5" spans="1:2" ht="15" customHeight="1" x14ac:dyDescent="0.2">
      <c r="A5" s="101"/>
      <c r="B5" s="100" t="s">
        <v>51</v>
      </c>
    </row>
    <row r="6" spans="1:2" ht="15" customHeight="1" x14ac:dyDescent="0.2">
      <c r="A6" s="101"/>
      <c r="B6" s="102" t="s">
        <v>146</v>
      </c>
    </row>
    <row r="7" spans="1:2" ht="15" customHeight="1" x14ac:dyDescent="0.2">
      <c r="A7" s="101"/>
      <c r="B7" s="100" t="s">
        <v>52</v>
      </c>
    </row>
    <row r="8" spans="1:2" x14ac:dyDescent="0.2">
      <c r="A8" s="101"/>
    </row>
    <row r="9" spans="1:2" ht="15" customHeight="1" x14ac:dyDescent="0.2">
      <c r="A9" s="99" t="s">
        <v>3</v>
      </c>
      <c r="B9" s="100" t="s">
        <v>586</v>
      </c>
    </row>
    <row r="10" spans="1:2" ht="15" customHeight="1" x14ac:dyDescent="0.2">
      <c r="A10" s="101"/>
      <c r="B10" s="100" t="s">
        <v>587</v>
      </c>
    </row>
    <row r="11" spans="1:2" ht="15" customHeight="1" x14ac:dyDescent="0.2">
      <c r="A11" s="101"/>
      <c r="B11" s="100" t="s">
        <v>124</v>
      </c>
    </row>
    <row r="12" spans="1:2" ht="15" customHeight="1" x14ac:dyDescent="0.2">
      <c r="A12" s="101"/>
      <c r="B12" s="100" t="s">
        <v>123</v>
      </c>
    </row>
    <row r="13" spans="1:2" ht="15" customHeight="1" x14ac:dyDescent="0.2">
      <c r="A13" s="101"/>
      <c r="B13" s="100" t="s">
        <v>125</v>
      </c>
    </row>
    <row r="14" spans="1:2" x14ac:dyDescent="0.2">
      <c r="A14" s="101"/>
    </row>
    <row r="15" spans="1:2" ht="15" customHeight="1" x14ac:dyDescent="0.2">
      <c r="A15" s="99" t="s">
        <v>5</v>
      </c>
      <c r="B15" s="103" t="s">
        <v>53</v>
      </c>
    </row>
    <row r="16" spans="1:2" ht="15" customHeight="1" x14ac:dyDescent="0.2">
      <c r="A16" s="101"/>
      <c r="B16" s="103" t="s">
        <v>54</v>
      </c>
    </row>
    <row r="17" spans="1:2" ht="15" customHeight="1" x14ac:dyDescent="0.2">
      <c r="A17" s="101"/>
      <c r="B17" s="103" t="s">
        <v>55</v>
      </c>
    </row>
    <row r="18" spans="1:2" ht="15" customHeight="1" x14ac:dyDescent="0.2">
      <c r="A18" s="101"/>
      <c r="B18" s="100" t="s">
        <v>56</v>
      </c>
    </row>
    <row r="19" spans="1:2" ht="15" customHeight="1" x14ac:dyDescent="0.2">
      <c r="A19" s="101"/>
      <c r="B19" s="104" t="s">
        <v>134</v>
      </c>
    </row>
    <row r="20" spans="1:2" x14ac:dyDescent="0.2">
      <c r="A20" s="101"/>
    </row>
    <row r="21" spans="1:2" ht="15" customHeight="1" x14ac:dyDescent="0.2">
      <c r="A21" s="99" t="s">
        <v>130</v>
      </c>
      <c r="B21" s="1" t="s">
        <v>185</v>
      </c>
    </row>
    <row r="22" spans="1:2" ht="15" customHeight="1" x14ac:dyDescent="0.2">
      <c r="A22" s="101"/>
      <c r="B22" s="105" t="s">
        <v>186</v>
      </c>
    </row>
    <row r="23" spans="1:2" x14ac:dyDescent="0.2">
      <c r="A23" s="101"/>
    </row>
    <row r="24" spans="1:2" ht="15" customHeight="1" x14ac:dyDescent="0.2">
      <c r="A24" s="99" t="s">
        <v>7</v>
      </c>
      <c r="B24" s="104" t="s">
        <v>57</v>
      </c>
    </row>
    <row r="25" spans="1:2" ht="15" customHeight="1" x14ac:dyDescent="0.2">
      <c r="A25" s="101"/>
      <c r="B25" s="104" t="s">
        <v>126</v>
      </c>
    </row>
    <row r="26" spans="1:2" ht="15" customHeight="1" x14ac:dyDescent="0.2">
      <c r="A26" s="101"/>
      <c r="B26" s="104" t="s">
        <v>127</v>
      </c>
    </row>
    <row r="27" spans="1:2" x14ac:dyDescent="0.2">
      <c r="A27" s="101"/>
    </row>
    <row r="28" spans="1:2" ht="15" customHeight="1" x14ac:dyDescent="0.2">
      <c r="A28" s="99" t="s">
        <v>8</v>
      </c>
      <c r="B28" s="104" t="s">
        <v>58</v>
      </c>
    </row>
    <row r="29" spans="1:2" ht="15" customHeight="1" x14ac:dyDescent="0.2">
      <c r="A29" s="101"/>
      <c r="B29" s="104" t="s">
        <v>133</v>
      </c>
    </row>
    <row r="30" spans="1:2" ht="15" customHeight="1" x14ac:dyDescent="0.2">
      <c r="A30" s="101"/>
      <c r="B30" s="104" t="s">
        <v>59</v>
      </c>
    </row>
    <row r="31" spans="1:2" ht="15" customHeight="1" x14ac:dyDescent="0.2">
      <c r="A31" s="101"/>
      <c r="B31" s="106" t="s">
        <v>60</v>
      </c>
    </row>
    <row r="32" spans="1:2" x14ac:dyDescent="0.2">
      <c r="A32" s="101"/>
    </row>
    <row r="33" spans="1:2" ht="15" customHeight="1" x14ac:dyDescent="0.2">
      <c r="A33" s="99" t="s">
        <v>9</v>
      </c>
      <c r="B33" s="104" t="s">
        <v>61</v>
      </c>
    </row>
    <row r="34" spans="1:2" ht="15" customHeight="1" x14ac:dyDescent="0.2">
      <c r="A34" s="101"/>
      <c r="B34" s="104" t="s">
        <v>62</v>
      </c>
    </row>
    <row r="35" spans="1:2" x14ac:dyDescent="0.2">
      <c r="A35" s="101"/>
    </row>
    <row r="36" spans="1:2" ht="15" customHeight="1" x14ac:dyDescent="0.2">
      <c r="A36" s="99" t="s">
        <v>11</v>
      </c>
      <c r="B36" s="100" t="s">
        <v>128</v>
      </c>
    </row>
    <row r="37" spans="1:2" ht="15" customHeight="1" x14ac:dyDescent="0.2">
      <c r="A37" s="101"/>
      <c r="B37" s="100" t="s">
        <v>135</v>
      </c>
    </row>
    <row r="38" spans="1:2" ht="15" customHeight="1" x14ac:dyDescent="0.2">
      <c r="A38" s="101"/>
      <c r="B38" s="107" t="s">
        <v>188</v>
      </c>
    </row>
    <row r="39" spans="1:2" ht="15" customHeight="1" x14ac:dyDescent="0.2">
      <c r="A39" s="101"/>
      <c r="B39" s="100" t="s">
        <v>189</v>
      </c>
    </row>
    <row r="40" spans="1:2" ht="15" customHeight="1" x14ac:dyDescent="0.2">
      <c r="A40" s="101"/>
      <c r="B40" s="100" t="s">
        <v>131</v>
      </c>
    </row>
    <row r="41" spans="1:2" ht="15" customHeight="1" x14ac:dyDescent="0.2">
      <c r="A41" s="101"/>
      <c r="B41" s="100" t="s">
        <v>132</v>
      </c>
    </row>
    <row r="42" spans="1:2" x14ac:dyDescent="0.2">
      <c r="A42" s="101"/>
    </row>
    <row r="43" spans="1:2" ht="15" customHeight="1" x14ac:dyDescent="0.2">
      <c r="A43" s="99" t="s">
        <v>13</v>
      </c>
      <c r="B43" s="100" t="s">
        <v>136</v>
      </c>
    </row>
    <row r="44" spans="1:2" ht="15" customHeight="1" x14ac:dyDescent="0.2">
      <c r="A44" s="101"/>
      <c r="B44" s="100" t="s">
        <v>139</v>
      </c>
    </row>
    <row r="45" spans="1:2" ht="15" customHeight="1" x14ac:dyDescent="0.2">
      <c r="A45" s="101"/>
      <c r="B45" s="107" t="s">
        <v>190</v>
      </c>
    </row>
    <row r="46" spans="1:2" ht="15" customHeight="1" x14ac:dyDescent="0.2">
      <c r="A46" s="101"/>
      <c r="B46" s="100" t="s">
        <v>191</v>
      </c>
    </row>
    <row r="47" spans="1:2" ht="15" customHeight="1" x14ac:dyDescent="0.2">
      <c r="A47" s="101"/>
      <c r="B47" s="100" t="s">
        <v>138</v>
      </c>
    </row>
    <row r="48" spans="1:2" ht="15" customHeight="1" x14ac:dyDescent="0.2">
      <c r="A48" s="101"/>
      <c r="B48" s="100" t="s">
        <v>137</v>
      </c>
    </row>
    <row r="49" spans="1:2" x14ac:dyDescent="0.2">
      <c r="A49" s="101"/>
    </row>
    <row r="50" spans="1:2" ht="25.5" customHeight="1" x14ac:dyDescent="0.2">
      <c r="A50" s="99" t="s">
        <v>15</v>
      </c>
      <c r="B50" s="102" t="s">
        <v>167</v>
      </c>
    </row>
    <row r="51" spans="1:2" x14ac:dyDescent="0.2">
      <c r="A51" s="101"/>
    </row>
    <row r="52" spans="1:2" ht="15" customHeight="1" x14ac:dyDescent="0.2">
      <c r="A52" s="99" t="s">
        <v>17</v>
      </c>
      <c r="B52" s="100" t="s">
        <v>63</v>
      </c>
    </row>
    <row r="53" spans="1:2" x14ac:dyDescent="0.2">
      <c r="A53" s="101"/>
    </row>
    <row r="54" spans="1:2" ht="15" customHeight="1" x14ac:dyDescent="0.2">
      <c r="A54" s="99" t="s">
        <v>18</v>
      </c>
      <c r="B54" s="103" t="s">
        <v>64</v>
      </c>
    </row>
    <row r="55" spans="1:2" ht="15" customHeight="1" x14ac:dyDescent="0.2">
      <c r="A55" s="101"/>
      <c r="B55" s="103" t="s">
        <v>65</v>
      </c>
    </row>
    <row r="56" spans="1:2" ht="15" customHeight="1" x14ac:dyDescent="0.2">
      <c r="A56" s="101"/>
      <c r="B56" s="103" t="s">
        <v>66</v>
      </c>
    </row>
    <row r="57" spans="1:2" ht="15" customHeight="1" x14ac:dyDescent="0.2">
      <c r="A57" s="101"/>
      <c r="B57" s="103" t="s">
        <v>67</v>
      </c>
    </row>
    <row r="58" spans="1:2" ht="15" customHeight="1" x14ac:dyDescent="0.2">
      <c r="A58" s="101"/>
      <c r="B58" s="103" t="s">
        <v>68</v>
      </c>
    </row>
    <row r="59" spans="1:2" x14ac:dyDescent="0.2">
      <c r="A59" s="101"/>
    </row>
    <row r="60" spans="1:2" ht="15" customHeight="1" x14ac:dyDescent="0.2">
      <c r="A60" s="99" t="s">
        <v>20</v>
      </c>
      <c r="B60" s="104" t="s">
        <v>69</v>
      </c>
    </row>
    <row r="61" spans="1:2" x14ac:dyDescent="0.2">
      <c r="A61" s="101"/>
      <c r="B61" s="104"/>
    </row>
    <row r="62" spans="1:2" ht="15" customHeight="1" x14ac:dyDescent="0.2">
      <c r="A62" s="99" t="s">
        <v>21</v>
      </c>
      <c r="B62" s="10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J29" sqref="J29"/>
    </sheetView>
  </sheetViews>
  <sheetFormatPr baseColWidth="10" defaultColWidth="9.140625" defaultRowHeight="11.25" x14ac:dyDescent="0.2"/>
  <cols>
    <col min="1" max="1" width="10" style="29" customWidth="1"/>
    <col min="2" max="2" width="40.7109375" style="29" customWidth="1"/>
    <col min="3" max="3" width="17" style="29" customWidth="1"/>
    <col min="4" max="4" width="16.5703125" style="29" customWidth="1"/>
    <col min="5" max="5" width="11.85546875" style="29" customWidth="1"/>
    <col min="6" max="16384" width="9.140625" style="29"/>
  </cols>
  <sheetData>
    <row r="1" spans="1:5" ht="18.95" customHeight="1" x14ac:dyDescent="0.2">
      <c r="A1" s="171" t="s">
        <v>667</v>
      </c>
      <c r="B1" s="171"/>
      <c r="C1" s="171"/>
      <c r="D1" s="27" t="s">
        <v>604</v>
      </c>
      <c r="E1" s="28">
        <v>2024</v>
      </c>
    </row>
    <row r="2" spans="1:5" ht="18.95" customHeight="1" x14ac:dyDescent="0.2">
      <c r="A2" s="171" t="s">
        <v>610</v>
      </c>
      <c r="B2" s="171"/>
      <c r="C2" s="171"/>
      <c r="D2" s="27" t="s">
        <v>605</v>
      </c>
      <c r="E2" s="28" t="s">
        <v>607</v>
      </c>
    </row>
    <row r="3" spans="1:5" ht="18.95" customHeight="1" x14ac:dyDescent="0.2">
      <c r="A3" s="171" t="s">
        <v>668</v>
      </c>
      <c r="B3" s="171"/>
      <c r="C3" s="171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139098132.74000001</v>
      </c>
    </row>
    <row r="9" spans="1:5" x14ac:dyDescent="0.2">
      <c r="A9" s="33">
        <v>3120</v>
      </c>
      <c r="B9" s="29" t="s">
        <v>464</v>
      </c>
      <c r="C9" s="34">
        <v>704552.5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12562391.85</v>
      </c>
    </row>
    <row r="15" spans="1:5" x14ac:dyDescent="0.2">
      <c r="A15" s="33">
        <v>3220</v>
      </c>
      <c r="B15" s="29" t="s">
        <v>468</v>
      </c>
      <c r="C15" s="34">
        <v>-13219386.34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A29" s="29" t="s">
        <v>624</v>
      </c>
    </row>
    <row r="30" spans="1:3" s="128" customFormat="1" x14ac:dyDescent="0.2">
      <c r="A30" s="20"/>
    </row>
    <row r="31" spans="1:3" s="128" customFormat="1" x14ac:dyDescent="0.2"/>
    <row r="32" spans="1:3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85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4" spans="1:2" ht="15" customHeight="1" x14ac:dyDescent="0.2">
      <c r="A4" s="110" t="s">
        <v>23</v>
      </c>
      <c r="B4" s="100" t="s">
        <v>78</v>
      </c>
    </row>
    <row r="5" spans="1:2" ht="15" customHeight="1" x14ac:dyDescent="0.2">
      <c r="A5" s="110" t="s">
        <v>25</v>
      </c>
      <c r="B5" s="100" t="s">
        <v>51</v>
      </c>
    </row>
    <row r="6" spans="1:2" ht="15" customHeight="1" x14ac:dyDescent="0.2">
      <c r="B6" s="100" t="s">
        <v>172</v>
      </c>
    </row>
    <row r="7" spans="1:2" ht="15" customHeight="1" x14ac:dyDescent="0.2">
      <c r="B7" s="100" t="s">
        <v>73</v>
      </c>
    </row>
    <row r="8" spans="1:2" ht="15" customHeight="1" x14ac:dyDescent="0.2">
      <c r="B8" s="10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1"/>
  <sheetViews>
    <sheetView topLeftCell="A99" workbookViewId="0">
      <selection activeCell="G125" sqref="G125"/>
    </sheetView>
  </sheetViews>
  <sheetFormatPr baseColWidth="10" defaultColWidth="9.140625" defaultRowHeight="11.25" x14ac:dyDescent="0.2"/>
  <cols>
    <col min="1" max="1" width="10" style="29" customWidth="1"/>
    <col min="2" max="2" width="55.5703125" style="200" customWidth="1"/>
    <col min="3" max="3" width="12.5703125" style="29" customWidth="1"/>
    <col min="4" max="4" width="15.28515625" style="29" customWidth="1"/>
    <col min="5" max="5" width="9.28515625" style="29" customWidth="1"/>
    <col min="6" max="16384" width="9.140625" style="29"/>
  </cols>
  <sheetData>
    <row r="1" spans="1:5" s="35" customFormat="1" x14ac:dyDescent="0.25">
      <c r="A1" s="171" t="s">
        <v>667</v>
      </c>
      <c r="B1" s="171"/>
      <c r="C1" s="171"/>
      <c r="D1" s="27" t="s">
        <v>604</v>
      </c>
      <c r="E1" s="28">
        <v>2024</v>
      </c>
    </row>
    <row r="2" spans="1:5" s="35" customFormat="1" x14ac:dyDescent="0.25">
      <c r="A2" s="171" t="s">
        <v>611</v>
      </c>
      <c r="B2" s="171"/>
      <c r="C2" s="171"/>
      <c r="D2" s="27" t="s">
        <v>605</v>
      </c>
      <c r="E2" s="28" t="s">
        <v>607</v>
      </c>
    </row>
    <row r="3" spans="1:5" s="35" customFormat="1" x14ac:dyDescent="0.25">
      <c r="A3" s="171" t="s">
        <v>668</v>
      </c>
      <c r="B3" s="171"/>
      <c r="C3" s="171"/>
      <c r="D3" s="27" t="s">
        <v>606</v>
      </c>
      <c r="E3" s="28">
        <v>1</v>
      </c>
    </row>
    <row r="4" spans="1:5" x14ac:dyDescent="0.2">
      <c r="A4" s="30" t="s">
        <v>193</v>
      </c>
      <c r="B4" s="198"/>
      <c r="C4" s="31"/>
      <c r="D4" s="31"/>
      <c r="E4" s="31"/>
    </row>
    <row r="6" spans="1:5" x14ac:dyDescent="0.2">
      <c r="A6" s="31" t="s">
        <v>174</v>
      </c>
      <c r="B6" s="198"/>
      <c r="C6" s="31"/>
      <c r="D6" s="31"/>
      <c r="E6" s="31"/>
    </row>
    <row r="7" spans="1:5" x14ac:dyDescent="0.2">
      <c r="A7" s="32" t="s">
        <v>143</v>
      </c>
      <c r="B7" s="199" t="s">
        <v>648</v>
      </c>
      <c r="C7" s="127">
        <v>2024</v>
      </c>
      <c r="D7" s="127">
        <v>2023</v>
      </c>
      <c r="E7" s="32"/>
    </row>
    <row r="8" spans="1:5" x14ac:dyDescent="0.2">
      <c r="A8" s="33">
        <v>1111</v>
      </c>
      <c r="B8" s="200" t="s">
        <v>481</v>
      </c>
      <c r="C8" s="34">
        <v>0</v>
      </c>
      <c r="D8" s="34">
        <v>0</v>
      </c>
    </row>
    <row r="9" spans="1:5" x14ac:dyDescent="0.2">
      <c r="A9" s="33">
        <v>1112</v>
      </c>
      <c r="B9" s="200" t="s">
        <v>482</v>
      </c>
      <c r="C9" s="34">
        <v>14569529.359999999</v>
      </c>
      <c r="D9" s="34">
        <v>9798738.9700000007</v>
      </c>
    </row>
    <row r="10" spans="1:5" x14ac:dyDescent="0.2">
      <c r="A10" s="33">
        <v>1113</v>
      </c>
      <c r="B10" s="200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00" t="s">
        <v>194</v>
      </c>
      <c r="C11" s="34">
        <v>18996982.149999999</v>
      </c>
      <c r="D11" s="34">
        <v>18539826.41</v>
      </c>
    </row>
    <row r="12" spans="1:5" x14ac:dyDescent="0.2">
      <c r="A12" s="33">
        <v>1115</v>
      </c>
      <c r="B12" s="200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00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00" t="s">
        <v>485</v>
      </c>
      <c r="C14" s="34">
        <v>0</v>
      </c>
      <c r="D14" s="34">
        <v>0</v>
      </c>
    </row>
    <row r="15" spans="1:5" x14ac:dyDescent="0.2">
      <c r="A15" s="131">
        <v>1110</v>
      </c>
      <c r="B15" s="201" t="s">
        <v>626</v>
      </c>
      <c r="C15" s="133">
        <f>SUM(C8:C14)</f>
        <v>33566511.509999998</v>
      </c>
      <c r="D15" s="133">
        <f>SUM(D8:D14)</f>
        <v>28338565.380000003</v>
      </c>
    </row>
    <row r="18" spans="1:5" x14ac:dyDescent="0.2">
      <c r="A18" s="31" t="s">
        <v>175</v>
      </c>
      <c r="B18" s="198"/>
      <c r="C18" s="31"/>
      <c r="D18" s="31"/>
      <c r="E18" s="128"/>
    </row>
    <row r="19" spans="1:5" x14ac:dyDescent="0.2">
      <c r="A19" s="32" t="s">
        <v>143</v>
      </c>
      <c r="B19" s="199" t="s">
        <v>648</v>
      </c>
      <c r="C19" s="137" t="s">
        <v>647</v>
      </c>
      <c r="D19" s="137" t="s">
        <v>178</v>
      </c>
      <c r="E19" s="128"/>
    </row>
    <row r="20" spans="1:5" x14ac:dyDescent="0.2">
      <c r="A20" s="131">
        <v>1230</v>
      </c>
      <c r="B20" s="201" t="s">
        <v>227</v>
      </c>
      <c r="C20" s="133">
        <f>SUM(C21:C27)</f>
        <v>2977433.25</v>
      </c>
      <c r="D20" s="133">
        <f>SUM(D21:D27)</f>
        <v>2977433.25</v>
      </c>
      <c r="E20" s="128"/>
    </row>
    <row r="21" spans="1:5" x14ac:dyDescent="0.2">
      <c r="A21" s="33">
        <v>1231</v>
      </c>
      <c r="B21" s="200" t="s">
        <v>228</v>
      </c>
      <c r="C21" s="34">
        <v>0</v>
      </c>
      <c r="D21" s="130">
        <v>0</v>
      </c>
      <c r="E21" s="128"/>
    </row>
    <row r="22" spans="1:5" x14ac:dyDescent="0.2">
      <c r="A22" s="33">
        <v>1232</v>
      </c>
      <c r="B22" s="200" t="s">
        <v>229</v>
      </c>
      <c r="C22" s="34">
        <v>0</v>
      </c>
      <c r="D22" s="130">
        <v>0</v>
      </c>
      <c r="E22" s="128"/>
    </row>
    <row r="23" spans="1:5" x14ac:dyDescent="0.2">
      <c r="A23" s="33">
        <v>1233</v>
      </c>
      <c r="B23" s="200" t="s">
        <v>230</v>
      </c>
      <c r="C23" s="34">
        <v>0</v>
      </c>
      <c r="D23" s="130">
        <v>0</v>
      </c>
      <c r="E23" s="128"/>
    </row>
    <row r="24" spans="1:5" x14ac:dyDescent="0.2">
      <c r="A24" s="33">
        <v>1234</v>
      </c>
      <c r="B24" s="200" t="s">
        <v>231</v>
      </c>
      <c r="C24" s="34">
        <v>0</v>
      </c>
      <c r="D24" s="130">
        <v>0</v>
      </c>
      <c r="E24" s="128"/>
    </row>
    <row r="25" spans="1:5" x14ac:dyDescent="0.2">
      <c r="A25" s="33">
        <v>1235</v>
      </c>
      <c r="B25" s="200" t="s">
        <v>232</v>
      </c>
      <c r="C25" s="34">
        <v>1373230.48</v>
      </c>
      <c r="D25" s="130">
        <v>1373230.48</v>
      </c>
      <c r="E25" s="128"/>
    </row>
    <row r="26" spans="1:5" x14ac:dyDescent="0.2">
      <c r="A26" s="33">
        <v>1236</v>
      </c>
      <c r="B26" s="200" t="s">
        <v>233</v>
      </c>
      <c r="C26" s="34">
        <v>1604202.77</v>
      </c>
      <c r="D26" s="130">
        <v>1604202.77</v>
      </c>
      <c r="E26" s="128"/>
    </row>
    <row r="27" spans="1:5" x14ac:dyDescent="0.2">
      <c r="A27" s="33">
        <v>1239</v>
      </c>
      <c r="B27" s="200" t="s">
        <v>234</v>
      </c>
      <c r="C27" s="34">
        <v>0</v>
      </c>
      <c r="D27" s="130">
        <v>0</v>
      </c>
      <c r="E27" s="128"/>
    </row>
    <row r="28" spans="1:5" x14ac:dyDescent="0.2">
      <c r="A28" s="131">
        <v>1240</v>
      </c>
      <c r="B28" s="201" t="s">
        <v>235</v>
      </c>
      <c r="C28" s="133">
        <f>SUM(C29:C36)</f>
        <v>2665659.75</v>
      </c>
      <c r="D28" s="133">
        <f>SUM(D29:D36)</f>
        <v>2665659.75</v>
      </c>
      <c r="E28" s="128"/>
    </row>
    <row r="29" spans="1:5" x14ac:dyDescent="0.2">
      <c r="A29" s="33">
        <v>1241</v>
      </c>
      <c r="B29" s="200" t="s">
        <v>236</v>
      </c>
      <c r="C29" s="34">
        <v>0</v>
      </c>
      <c r="D29" s="130">
        <v>0</v>
      </c>
      <c r="E29" s="128"/>
    </row>
    <row r="30" spans="1:5" x14ac:dyDescent="0.2">
      <c r="A30" s="33">
        <v>1242</v>
      </c>
      <c r="B30" s="200" t="s">
        <v>237</v>
      </c>
      <c r="C30" s="34">
        <v>0</v>
      </c>
      <c r="D30" s="130">
        <v>0</v>
      </c>
      <c r="E30" s="128"/>
    </row>
    <row r="31" spans="1:5" x14ac:dyDescent="0.2">
      <c r="A31" s="33">
        <v>1243</v>
      </c>
      <c r="B31" s="200" t="s">
        <v>238</v>
      </c>
      <c r="C31" s="34">
        <v>0</v>
      </c>
      <c r="D31" s="130">
        <v>0</v>
      </c>
      <c r="E31" s="128"/>
    </row>
    <row r="32" spans="1:5" x14ac:dyDescent="0.2">
      <c r="A32" s="33">
        <v>1244</v>
      </c>
      <c r="B32" s="200" t="s">
        <v>239</v>
      </c>
      <c r="C32" s="34">
        <v>2521250.4300000002</v>
      </c>
      <c r="D32" s="130">
        <v>2521250.4300000002</v>
      </c>
      <c r="E32" s="128"/>
    </row>
    <row r="33" spans="1:5" x14ac:dyDescent="0.2">
      <c r="A33" s="33">
        <v>1245</v>
      </c>
      <c r="B33" s="200" t="s">
        <v>240</v>
      </c>
      <c r="C33" s="34">
        <v>0</v>
      </c>
      <c r="D33" s="130">
        <v>0</v>
      </c>
      <c r="E33" s="128"/>
    </row>
    <row r="34" spans="1:5" x14ac:dyDescent="0.2">
      <c r="A34" s="33">
        <v>1246</v>
      </c>
      <c r="B34" s="200" t="s">
        <v>241</v>
      </c>
      <c r="C34" s="34">
        <v>144409.32</v>
      </c>
      <c r="D34" s="130">
        <v>144409.32</v>
      </c>
    </row>
    <row r="35" spans="1:5" x14ac:dyDescent="0.2">
      <c r="A35" s="33">
        <v>1247</v>
      </c>
      <c r="B35" s="200" t="s">
        <v>242</v>
      </c>
      <c r="C35" s="34">
        <v>0</v>
      </c>
      <c r="D35" s="130">
        <v>0</v>
      </c>
    </row>
    <row r="36" spans="1:5" x14ac:dyDescent="0.2">
      <c r="A36" s="33">
        <v>1248</v>
      </c>
      <c r="B36" s="200" t="s">
        <v>243</v>
      </c>
      <c r="C36" s="34">
        <v>0</v>
      </c>
      <c r="D36" s="130">
        <v>0</v>
      </c>
    </row>
    <row r="37" spans="1:5" x14ac:dyDescent="0.2">
      <c r="A37" s="153">
        <v>12</v>
      </c>
      <c r="B37" s="202" t="s">
        <v>661</v>
      </c>
      <c r="C37" s="154">
        <v>0</v>
      </c>
      <c r="D37" s="154">
        <v>0</v>
      </c>
      <c r="E37" s="132"/>
    </row>
    <row r="38" spans="1:5" x14ac:dyDescent="0.2">
      <c r="B38" s="203" t="s">
        <v>627</v>
      </c>
      <c r="C38" s="133">
        <f>C20+C28+C37</f>
        <v>5643093</v>
      </c>
      <c r="D38" s="133">
        <f>D20+D28+D37</f>
        <v>5643093</v>
      </c>
    </row>
    <row r="39" spans="1:5" s="128" customFormat="1" x14ac:dyDescent="0.2">
      <c r="B39" s="200"/>
    </row>
    <row r="40" spans="1:5" x14ac:dyDescent="0.2">
      <c r="A40" s="31" t="s">
        <v>183</v>
      </c>
      <c r="B40" s="198"/>
      <c r="C40" s="31"/>
      <c r="D40" s="31"/>
      <c r="E40" s="31"/>
    </row>
    <row r="41" spans="1:5" x14ac:dyDescent="0.2">
      <c r="A41" s="32" t="s">
        <v>143</v>
      </c>
      <c r="B41" s="199" t="s">
        <v>648</v>
      </c>
      <c r="C41" s="127">
        <v>2024</v>
      </c>
      <c r="D41" s="127">
        <v>2023</v>
      </c>
      <c r="E41" s="32"/>
    </row>
    <row r="42" spans="1:5" s="128" customFormat="1" x14ac:dyDescent="0.2">
      <c r="A42" s="131">
        <v>3210</v>
      </c>
      <c r="B42" s="201" t="s">
        <v>628</v>
      </c>
      <c r="C42" s="133">
        <v>12562391.85</v>
      </c>
      <c r="D42" s="133">
        <v>12299585.539999999</v>
      </c>
    </row>
    <row r="43" spans="1:5" x14ac:dyDescent="0.2">
      <c r="A43" s="129"/>
      <c r="B43" s="203" t="s">
        <v>616</v>
      </c>
      <c r="C43" s="133">
        <f>C46+C58+C86+C89+C44</f>
        <v>174031.63</v>
      </c>
      <c r="D43" s="133">
        <f>D46+D58+D86+D89+D44</f>
        <v>2792144.27</v>
      </c>
    </row>
    <row r="44" spans="1:5" s="128" customFormat="1" x14ac:dyDescent="0.2">
      <c r="A44" s="146">
        <v>5100</v>
      </c>
      <c r="B44" s="204" t="s">
        <v>358</v>
      </c>
      <c r="C44" s="147">
        <f>SUM(C45:C45)</f>
        <v>0</v>
      </c>
      <c r="D44" s="147">
        <f>SUM(D45:D45)</f>
        <v>0</v>
      </c>
    </row>
    <row r="45" spans="1:5" s="128" customFormat="1" x14ac:dyDescent="0.2">
      <c r="A45" s="148">
        <v>5130</v>
      </c>
      <c r="B45" s="205" t="s">
        <v>649</v>
      </c>
      <c r="C45" s="149">
        <v>0</v>
      </c>
      <c r="D45" s="149">
        <v>0</v>
      </c>
    </row>
    <row r="46" spans="1:5" x14ac:dyDescent="0.2">
      <c r="A46" s="131">
        <v>5400</v>
      </c>
      <c r="B46" s="201" t="s">
        <v>423</v>
      </c>
      <c r="C46" s="133">
        <f>C47+C49+C51+C53+C55</f>
        <v>0</v>
      </c>
      <c r="D46" s="133">
        <f>D47+D49+D51+D53+D55</f>
        <v>0</v>
      </c>
    </row>
    <row r="47" spans="1:5" x14ac:dyDescent="0.2">
      <c r="A47" s="129">
        <v>5410</v>
      </c>
      <c r="B47" s="200" t="s">
        <v>617</v>
      </c>
      <c r="C47" s="130">
        <f>C48</f>
        <v>0</v>
      </c>
      <c r="D47" s="130">
        <f>D48</f>
        <v>0</v>
      </c>
    </row>
    <row r="48" spans="1:5" x14ac:dyDescent="0.2">
      <c r="A48" s="129">
        <v>5411</v>
      </c>
      <c r="B48" s="200" t="s">
        <v>425</v>
      </c>
      <c r="C48" s="130">
        <v>0</v>
      </c>
      <c r="D48" s="130">
        <v>0</v>
      </c>
    </row>
    <row r="49" spans="1:4" x14ac:dyDescent="0.2">
      <c r="A49" s="129">
        <v>5420</v>
      </c>
      <c r="B49" s="200" t="s">
        <v>618</v>
      </c>
      <c r="C49" s="130">
        <f>C50</f>
        <v>0</v>
      </c>
      <c r="D49" s="130">
        <f>D50</f>
        <v>0</v>
      </c>
    </row>
    <row r="50" spans="1:4" x14ac:dyDescent="0.2">
      <c r="A50" s="129">
        <v>5421</v>
      </c>
      <c r="B50" s="200" t="s">
        <v>428</v>
      </c>
      <c r="C50" s="130">
        <v>0</v>
      </c>
      <c r="D50" s="130">
        <v>0</v>
      </c>
    </row>
    <row r="51" spans="1:4" x14ac:dyDescent="0.2">
      <c r="A51" s="129">
        <v>5430</v>
      </c>
      <c r="B51" s="200" t="s">
        <v>619</v>
      </c>
      <c r="C51" s="130">
        <f>C52</f>
        <v>0</v>
      </c>
      <c r="D51" s="130">
        <f>D52</f>
        <v>0</v>
      </c>
    </row>
    <row r="52" spans="1:4" x14ac:dyDescent="0.2">
      <c r="A52" s="129">
        <v>5431</v>
      </c>
      <c r="B52" s="200" t="s">
        <v>431</v>
      </c>
      <c r="C52" s="130">
        <v>0</v>
      </c>
      <c r="D52" s="130">
        <v>0</v>
      </c>
    </row>
    <row r="53" spans="1:4" x14ac:dyDescent="0.2">
      <c r="A53" s="129">
        <v>5440</v>
      </c>
      <c r="B53" s="200" t="s">
        <v>620</v>
      </c>
      <c r="C53" s="130">
        <f>C54</f>
        <v>0</v>
      </c>
      <c r="D53" s="130">
        <f>D54</f>
        <v>0</v>
      </c>
    </row>
    <row r="54" spans="1:4" x14ac:dyDescent="0.2">
      <c r="A54" s="129">
        <v>5441</v>
      </c>
      <c r="B54" s="200" t="s">
        <v>620</v>
      </c>
      <c r="C54" s="130">
        <v>0</v>
      </c>
      <c r="D54" s="130">
        <v>0</v>
      </c>
    </row>
    <row r="55" spans="1:4" x14ac:dyDescent="0.2">
      <c r="A55" s="129">
        <v>5450</v>
      </c>
      <c r="B55" s="200" t="s">
        <v>621</v>
      </c>
      <c r="C55" s="130">
        <f>SUM(C56:C57)</f>
        <v>0</v>
      </c>
      <c r="D55" s="130">
        <f>SUM(D56:D57)</f>
        <v>0</v>
      </c>
    </row>
    <row r="56" spans="1:4" x14ac:dyDescent="0.2">
      <c r="A56" s="129">
        <v>5451</v>
      </c>
      <c r="B56" s="200" t="s">
        <v>435</v>
      </c>
      <c r="C56" s="130">
        <v>0</v>
      </c>
      <c r="D56" s="130">
        <v>0</v>
      </c>
    </row>
    <row r="57" spans="1:4" ht="22.5" x14ac:dyDescent="0.2">
      <c r="A57" s="129">
        <v>5452</v>
      </c>
      <c r="B57" s="200" t="s">
        <v>436</v>
      </c>
      <c r="C57" s="130">
        <v>0</v>
      </c>
      <c r="D57" s="130">
        <v>0</v>
      </c>
    </row>
    <row r="58" spans="1:4" x14ac:dyDescent="0.2">
      <c r="A58" s="131">
        <v>5500</v>
      </c>
      <c r="B58" s="201" t="s">
        <v>437</v>
      </c>
      <c r="C58" s="133">
        <f>C59+C68+C71+C77</f>
        <v>0</v>
      </c>
      <c r="D58" s="133">
        <f>D59+D68+D71+D77</f>
        <v>2792144.27</v>
      </c>
    </row>
    <row r="59" spans="1:4" x14ac:dyDescent="0.2">
      <c r="A59" s="33">
        <v>5510</v>
      </c>
      <c r="B59" s="200" t="s">
        <v>438</v>
      </c>
      <c r="C59" s="34">
        <f>SUM(C60:C67)</f>
        <v>0</v>
      </c>
      <c r="D59" s="34">
        <f>SUM(D60:D67)</f>
        <v>2792144.27</v>
      </c>
    </row>
    <row r="60" spans="1:4" x14ac:dyDescent="0.2">
      <c r="A60" s="33">
        <v>5511</v>
      </c>
      <c r="B60" s="200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00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00" t="s">
        <v>441</v>
      </c>
      <c r="C62" s="34">
        <v>0</v>
      </c>
      <c r="D62" s="34">
        <v>663.74</v>
      </c>
    </row>
    <row r="63" spans="1:4" x14ac:dyDescent="0.2">
      <c r="A63" s="33">
        <v>5514</v>
      </c>
      <c r="B63" s="200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00" t="s">
        <v>443</v>
      </c>
      <c r="C64" s="34">
        <v>0</v>
      </c>
      <c r="D64" s="34">
        <v>2438864.38</v>
      </c>
    </row>
    <row r="65" spans="1:4" x14ac:dyDescent="0.2">
      <c r="A65" s="33">
        <v>5516</v>
      </c>
      <c r="B65" s="200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00" t="s">
        <v>445</v>
      </c>
      <c r="C66" s="34">
        <v>0</v>
      </c>
      <c r="D66" s="34">
        <v>352616.15</v>
      </c>
    </row>
    <row r="67" spans="1:4" x14ac:dyDescent="0.2">
      <c r="A67" s="33">
        <v>5518</v>
      </c>
      <c r="B67" s="200" t="s">
        <v>81</v>
      </c>
      <c r="C67" s="34">
        <v>0</v>
      </c>
      <c r="D67" s="34">
        <v>0</v>
      </c>
    </row>
    <row r="68" spans="1:4" x14ac:dyDescent="0.2">
      <c r="A68" s="33">
        <v>5520</v>
      </c>
      <c r="B68" s="200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00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00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00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00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00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00" t="s">
        <v>451</v>
      </c>
      <c r="C74" s="34">
        <v>0</v>
      </c>
      <c r="D74" s="34">
        <v>0</v>
      </c>
    </row>
    <row r="75" spans="1:4" ht="22.5" x14ac:dyDescent="0.2">
      <c r="A75" s="33">
        <v>5534</v>
      </c>
      <c r="B75" s="200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00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00" t="s">
        <v>454</v>
      </c>
      <c r="C77" s="34">
        <f>SUM(C78:C85)</f>
        <v>0</v>
      </c>
      <c r="D77" s="34">
        <f>SUM(D78:D85)</f>
        <v>0</v>
      </c>
    </row>
    <row r="78" spans="1:4" x14ac:dyDescent="0.2">
      <c r="A78" s="33">
        <v>5591</v>
      </c>
      <c r="B78" s="200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00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00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00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00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00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00" t="s">
        <v>460</v>
      </c>
      <c r="C84" s="34">
        <v>0</v>
      </c>
      <c r="D84" s="34">
        <v>0</v>
      </c>
    </row>
    <row r="85" spans="1:4" x14ac:dyDescent="0.2">
      <c r="A85" s="33">
        <v>5599</v>
      </c>
      <c r="B85" s="200" t="s">
        <v>461</v>
      </c>
      <c r="C85" s="34">
        <v>0</v>
      </c>
      <c r="D85" s="34">
        <v>0</v>
      </c>
    </row>
    <row r="86" spans="1:4" x14ac:dyDescent="0.2">
      <c r="A86" s="131">
        <v>5600</v>
      </c>
      <c r="B86" s="201" t="s">
        <v>79</v>
      </c>
      <c r="C86" s="133">
        <f>C87</f>
        <v>0</v>
      </c>
      <c r="D86" s="133">
        <f>D87</f>
        <v>0</v>
      </c>
    </row>
    <row r="87" spans="1:4" x14ac:dyDescent="0.2">
      <c r="A87" s="33">
        <v>5610</v>
      </c>
      <c r="B87" s="200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00" t="s">
        <v>463</v>
      </c>
      <c r="C88" s="34">
        <v>0</v>
      </c>
      <c r="D88" s="34">
        <v>0</v>
      </c>
    </row>
    <row r="89" spans="1:4" x14ac:dyDescent="0.2">
      <c r="A89" s="131">
        <v>2110</v>
      </c>
      <c r="B89" s="206" t="s">
        <v>629</v>
      </c>
      <c r="C89" s="133">
        <f>SUM(C90:C94)</f>
        <v>174031.63</v>
      </c>
      <c r="D89" s="133">
        <f>SUM(D90:D94)</f>
        <v>0</v>
      </c>
    </row>
    <row r="90" spans="1:4" x14ac:dyDescent="0.2">
      <c r="A90" s="129">
        <v>2111</v>
      </c>
      <c r="B90" s="200" t="s">
        <v>630</v>
      </c>
      <c r="C90" s="130">
        <v>0</v>
      </c>
      <c r="D90" s="130">
        <v>0</v>
      </c>
    </row>
    <row r="91" spans="1:4" x14ac:dyDescent="0.2">
      <c r="A91" s="129">
        <v>2112</v>
      </c>
      <c r="B91" s="200" t="s">
        <v>631</v>
      </c>
      <c r="C91" s="130">
        <v>124423.91</v>
      </c>
      <c r="D91" s="130">
        <v>0</v>
      </c>
    </row>
    <row r="92" spans="1:4" x14ac:dyDescent="0.2">
      <c r="A92" s="129">
        <v>2112</v>
      </c>
      <c r="B92" s="200" t="s">
        <v>632</v>
      </c>
      <c r="C92" s="130">
        <v>49607.72</v>
      </c>
      <c r="D92" s="130">
        <v>0</v>
      </c>
    </row>
    <row r="93" spans="1:4" x14ac:dyDescent="0.2">
      <c r="A93" s="129">
        <v>2115</v>
      </c>
      <c r="B93" s="200" t="s">
        <v>633</v>
      </c>
      <c r="C93" s="130">
        <v>0</v>
      </c>
      <c r="D93" s="130">
        <v>0</v>
      </c>
    </row>
    <row r="94" spans="1:4" x14ac:dyDescent="0.2">
      <c r="A94" s="129">
        <v>2114</v>
      </c>
      <c r="B94" s="200" t="s">
        <v>634</v>
      </c>
      <c r="C94" s="130">
        <v>0</v>
      </c>
      <c r="D94" s="130">
        <v>0</v>
      </c>
    </row>
    <row r="95" spans="1:4" x14ac:dyDescent="0.2">
      <c r="A95" s="129"/>
      <c r="B95" s="203" t="s">
        <v>635</v>
      </c>
      <c r="C95" s="133">
        <f>+C96</f>
        <v>0</v>
      </c>
      <c r="D95" s="133">
        <f>+D96</f>
        <v>0</v>
      </c>
    </row>
    <row r="96" spans="1:4" s="128" customFormat="1" x14ac:dyDescent="0.2">
      <c r="A96" s="146">
        <v>3100</v>
      </c>
      <c r="B96" s="207" t="s">
        <v>650</v>
      </c>
      <c r="C96" s="150">
        <f>SUM(C97:C100)</f>
        <v>0</v>
      </c>
      <c r="D96" s="150">
        <f>SUM(D97:D100)</f>
        <v>0</v>
      </c>
    </row>
    <row r="97" spans="1:4" s="128" customFormat="1" x14ac:dyDescent="0.2">
      <c r="A97" s="148"/>
      <c r="B97" s="208" t="s">
        <v>651</v>
      </c>
      <c r="C97" s="151">
        <v>0</v>
      </c>
      <c r="D97" s="151">
        <v>0</v>
      </c>
    </row>
    <row r="98" spans="1:4" s="128" customFormat="1" x14ac:dyDescent="0.2">
      <c r="A98" s="148"/>
      <c r="B98" s="208" t="s">
        <v>652</v>
      </c>
      <c r="C98" s="151">
        <v>0</v>
      </c>
      <c r="D98" s="151">
        <v>0</v>
      </c>
    </row>
    <row r="99" spans="1:4" s="128" customFormat="1" x14ac:dyDescent="0.2">
      <c r="A99" s="148"/>
      <c r="B99" s="208" t="s">
        <v>653</v>
      </c>
      <c r="C99" s="151">
        <v>0</v>
      </c>
      <c r="D99" s="151">
        <v>0</v>
      </c>
    </row>
    <row r="100" spans="1:4" s="128" customFormat="1" x14ac:dyDescent="0.2">
      <c r="A100" s="148"/>
      <c r="B100" s="208" t="s">
        <v>654</v>
      </c>
      <c r="C100" s="151">
        <v>0</v>
      </c>
      <c r="D100" s="151">
        <v>0</v>
      </c>
    </row>
    <row r="101" spans="1:4" s="128" customFormat="1" ht="22.5" x14ac:dyDescent="0.2">
      <c r="A101" s="148"/>
      <c r="B101" s="209" t="s">
        <v>655</v>
      </c>
      <c r="C101" s="147">
        <f>+C102</f>
        <v>0</v>
      </c>
      <c r="D101" s="147">
        <f>+D102</f>
        <v>0</v>
      </c>
    </row>
    <row r="102" spans="1:4" s="128" customFormat="1" x14ac:dyDescent="0.2">
      <c r="A102" s="146">
        <v>1270</v>
      </c>
      <c r="B102" s="204" t="s">
        <v>251</v>
      </c>
      <c r="C102" s="150">
        <f>+C103</f>
        <v>0</v>
      </c>
      <c r="D102" s="150">
        <f>+D103</f>
        <v>0</v>
      </c>
    </row>
    <row r="103" spans="1:4" s="128" customFormat="1" x14ac:dyDescent="0.2">
      <c r="A103" s="148">
        <v>1273</v>
      </c>
      <c r="B103" s="205" t="s">
        <v>656</v>
      </c>
      <c r="C103" s="151">
        <v>0</v>
      </c>
      <c r="D103" s="151">
        <v>0</v>
      </c>
    </row>
    <row r="104" spans="1:4" s="128" customFormat="1" ht="22.5" x14ac:dyDescent="0.2">
      <c r="A104" s="148"/>
      <c r="B104" s="209" t="s">
        <v>657</v>
      </c>
      <c r="C104" s="147">
        <f>+C105+C107</f>
        <v>771537.78</v>
      </c>
      <c r="D104" s="147">
        <f>+D105+D107</f>
        <v>0</v>
      </c>
    </row>
    <row r="105" spans="1:4" s="128" customFormat="1" x14ac:dyDescent="0.2">
      <c r="A105" s="146">
        <v>4300</v>
      </c>
      <c r="B105" s="207" t="s">
        <v>658</v>
      </c>
      <c r="C105" s="150">
        <f>+C106</f>
        <v>35728.230000000003</v>
      </c>
      <c r="D105" s="152">
        <f>+D106</f>
        <v>0</v>
      </c>
    </row>
    <row r="106" spans="1:4" s="128" customFormat="1" x14ac:dyDescent="0.2">
      <c r="A106" s="148">
        <v>4399</v>
      </c>
      <c r="B106" s="208" t="s">
        <v>351</v>
      </c>
      <c r="C106" s="151">
        <v>35728.230000000003</v>
      </c>
      <c r="D106" s="151">
        <v>0</v>
      </c>
    </row>
    <row r="107" spans="1:4" x14ac:dyDescent="0.2">
      <c r="A107" s="131">
        <v>1120</v>
      </c>
      <c r="B107" s="210" t="s">
        <v>636</v>
      </c>
      <c r="C107" s="133">
        <f>SUM(C108:C116)</f>
        <v>735809.55</v>
      </c>
      <c r="D107" s="133">
        <f>SUM(D108:D116)</f>
        <v>0</v>
      </c>
    </row>
    <row r="108" spans="1:4" x14ac:dyDescent="0.2">
      <c r="A108" s="129">
        <v>1124</v>
      </c>
      <c r="B108" s="211" t="s">
        <v>637</v>
      </c>
      <c r="C108" s="136">
        <v>0</v>
      </c>
      <c r="D108" s="130">
        <v>0</v>
      </c>
    </row>
    <row r="109" spans="1:4" x14ac:dyDescent="0.2">
      <c r="A109" s="129">
        <v>1124</v>
      </c>
      <c r="B109" s="211" t="s">
        <v>638</v>
      </c>
      <c r="C109" s="136">
        <v>0</v>
      </c>
      <c r="D109" s="130">
        <v>0</v>
      </c>
    </row>
    <row r="110" spans="1:4" x14ac:dyDescent="0.2">
      <c r="A110" s="129">
        <v>1124</v>
      </c>
      <c r="B110" s="211" t="s">
        <v>639</v>
      </c>
      <c r="C110" s="136">
        <v>0</v>
      </c>
      <c r="D110" s="130">
        <v>0</v>
      </c>
    </row>
    <row r="111" spans="1:4" x14ac:dyDescent="0.2">
      <c r="A111" s="129">
        <v>1124</v>
      </c>
      <c r="B111" s="211" t="s">
        <v>640</v>
      </c>
      <c r="C111" s="136">
        <v>0</v>
      </c>
      <c r="D111" s="130">
        <v>0</v>
      </c>
    </row>
    <row r="112" spans="1:4" x14ac:dyDescent="0.2">
      <c r="A112" s="129">
        <v>1124</v>
      </c>
      <c r="B112" s="211" t="s">
        <v>641</v>
      </c>
      <c r="C112" s="130">
        <v>0</v>
      </c>
      <c r="D112" s="130">
        <v>0</v>
      </c>
    </row>
    <row r="113" spans="1:6" x14ac:dyDescent="0.2">
      <c r="A113" s="129">
        <v>1124</v>
      </c>
      <c r="B113" s="211" t="s">
        <v>642</v>
      </c>
      <c r="C113" s="130">
        <v>0</v>
      </c>
      <c r="D113" s="130">
        <v>0</v>
      </c>
    </row>
    <row r="114" spans="1:6" x14ac:dyDescent="0.2">
      <c r="A114" s="129">
        <v>1122</v>
      </c>
      <c r="B114" s="211" t="s">
        <v>643</v>
      </c>
      <c r="C114" s="130">
        <v>735809.55</v>
      </c>
      <c r="D114" s="130">
        <v>0</v>
      </c>
    </row>
    <row r="115" spans="1:6" x14ac:dyDescent="0.2">
      <c r="A115" s="129">
        <v>1122</v>
      </c>
      <c r="B115" s="211" t="s">
        <v>644</v>
      </c>
      <c r="C115" s="136">
        <v>0</v>
      </c>
      <c r="D115" s="130">
        <v>0</v>
      </c>
    </row>
    <row r="116" spans="1:6" x14ac:dyDescent="0.2">
      <c r="A116" s="129">
        <v>1122</v>
      </c>
      <c r="B116" s="211" t="s">
        <v>645</v>
      </c>
      <c r="C116" s="130">
        <v>0</v>
      </c>
      <c r="D116" s="130">
        <v>0</v>
      </c>
    </row>
    <row r="117" spans="1:6" x14ac:dyDescent="0.2">
      <c r="A117" s="129"/>
      <c r="B117" s="212" t="s">
        <v>646</v>
      </c>
      <c r="C117" s="133">
        <f>C42+C43+C95-C101-C104</f>
        <v>11964885.700000001</v>
      </c>
      <c r="D117" s="133">
        <f>D42+D43+D95-D101-D104</f>
        <v>15091729.809999999</v>
      </c>
    </row>
    <row r="119" spans="1:6" s="128" customFormat="1" ht="15" x14ac:dyDescent="0.25">
      <c r="A119" s="20" t="s">
        <v>624</v>
      </c>
      <c r="B119" s="200"/>
      <c r="F119"/>
    </row>
    <row r="120" spans="1:6" s="128" customFormat="1" x14ac:dyDescent="0.2">
      <c r="B120" s="200"/>
    </row>
    <row r="121" spans="1:6" s="20" customFormat="1" x14ac:dyDescent="0.2">
      <c r="B121" s="194"/>
    </row>
    <row r="122" spans="1:6" s="20" customFormat="1" x14ac:dyDescent="0.2">
      <c r="B122" s="194"/>
    </row>
    <row r="123" spans="1:6" s="20" customFormat="1" x14ac:dyDescent="0.2">
      <c r="B123" s="194"/>
    </row>
    <row r="124" spans="1:6" s="20" customFormat="1" x14ac:dyDescent="0.2">
      <c r="B124" s="194"/>
    </row>
    <row r="125" spans="1:6" s="20" customFormat="1" x14ac:dyDescent="0.2">
      <c r="B125" s="194"/>
    </row>
    <row r="126" spans="1:6" s="20" customFormat="1" x14ac:dyDescent="0.2">
      <c r="B126" s="194"/>
    </row>
    <row r="127" spans="1:6" s="20" customFormat="1" x14ac:dyDescent="0.2">
      <c r="B127" s="194"/>
    </row>
    <row r="128" spans="1:6" s="20" customFormat="1" x14ac:dyDescent="0.2">
      <c r="B128" s="194"/>
    </row>
    <row r="129" spans="2:2" s="20" customFormat="1" x14ac:dyDescent="0.2">
      <c r="B129" s="194"/>
    </row>
    <row r="130" spans="2:2" s="20" customFormat="1" x14ac:dyDescent="0.2">
      <c r="B130" s="194"/>
    </row>
    <row r="131" spans="2:2" s="128" customFormat="1" x14ac:dyDescent="0.2">
      <c r="B131" s="20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/>
    <dataValidation allowBlank="1" showInputMessage="1" showErrorMessage="1" prompt="Saldo al 31 de diciembre del año anterior que se presenta" sqref="D7 D41"/>
    <dataValidation allowBlank="1" showInputMessage="1" showErrorMessage="1" prompt="Importe del trimestre anterior" sqref="D55 D46 C43:D43 C46:C57"/>
  </dataValidations>
  <pageMargins left="0.70866141732283472" right="0.70866141732283472" top="0.74803149606299213" bottom="0.74803149606299213" header="0.31496062992125984" footer="0.31496062992125984"/>
  <pageSetup scale="80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B3" s="109"/>
    </row>
    <row r="4" spans="1:2" ht="14.1" customHeight="1" x14ac:dyDescent="0.2">
      <c r="A4" s="110" t="s">
        <v>27</v>
      </c>
      <c r="B4" s="100" t="s">
        <v>78</v>
      </c>
    </row>
    <row r="5" spans="1:2" ht="14.1" customHeight="1" x14ac:dyDescent="0.2">
      <c r="B5" s="100" t="s">
        <v>51</v>
      </c>
    </row>
    <row r="6" spans="1:2" ht="14.1" customHeight="1" x14ac:dyDescent="0.2">
      <c r="B6" s="100" t="s">
        <v>148</v>
      </c>
    </row>
    <row r="7" spans="1:2" ht="14.1" customHeight="1" x14ac:dyDescent="0.2">
      <c r="B7" s="100" t="s">
        <v>149</v>
      </c>
    </row>
    <row r="8" spans="1:2" ht="14.1" customHeight="1" x14ac:dyDescent="0.2"/>
    <row r="9" spans="1:2" x14ac:dyDescent="0.2">
      <c r="A9" s="110" t="s">
        <v>29</v>
      </c>
      <c r="B9" s="102" t="s">
        <v>588</v>
      </c>
    </row>
    <row r="10" spans="1:2" ht="15" customHeight="1" x14ac:dyDescent="0.2">
      <c r="B10" s="102" t="s">
        <v>75</v>
      </c>
    </row>
    <row r="11" spans="1:2" ht="15" customHeight="1" x14ac:dyDescent="0.2">
      <c r="B11" s="112" t="s">
        <v>192</v>
      </c>
    </row>
    <row r="12" spans="1:2" ht="15" customHeight="1" x14ac:dyDescent="0.2"/>
    <row r="13" spans="1:2" x14ac:dyDescent="0.2">
      <c r="A13" s="110" t="s">
        <v>76</v>
      </c>
      <c r="B13" s="100" t="s">
        <v>589</v>
      </c>
    </row>
    <row r="14" spans="1:2" ht="15" customHeight="1" x14ac:dyDescent="0.2">
      <c r="B14" s="100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2024-05-03T02:24:35Z</cp:lastPrinted>
  <dcterms:created xsi:type="dcterms:W3CDTF">2012-12-11T20:36:24Z</dcterms:created>
  <dcterms:modified xsi:type="dcterms:W3CDTF">2024-05-03T02:28:30Z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